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SYO Synchrotron orest\04-SYO-PRO_DCE\07-Rendu\PRO DCE\DCE dernier indice\"/>
    </mc:Choice>
  </mc:AlternateContent>
  <xr:revisionPtr revIDLastSave="0" documentId="13_ncr:1_{CD969195-B715-47BF-A73B-27F1E8C3CB27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OT 03  CORPS D_ETAT TECHNI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7" i="1" l="1"/>
  <c r="M145" i="1"/>
  <c r="M146" i="1"/>
  <c r="M140" i="1"/>
  <c r="M139" i="1"/>
  <c r="M138" i="1"/>
  <c r="M141" i="1" s="1"/>
  <c r="M135" i="1"/>
  <c r="M134" i="1"/>
  <c r="M133" i="1"/>
  <c r="M132" i="1"/>
  <c r="M131" i="1"/>
  <c r="M130" i="1"/>
  <c r="M127" i="1"/>
  <c r="M126" i="1"/>
  <c r="M125" i="1"/>
  <c r="M122" i="1"/>
  <c r="M121" i="1"/>
  <c r="M120" i="1"/>
  <c r="M119" i="1"/>
  <c r="M118" i="1"/>
  <c r="M115" i="1"/>
  <c r="M114" i="1"/>
  <c r="M113" i="1"/>
  <c r="M112" i="1"/>
  <c r="M107" i="1"/>
  <c r="M106" i="1"/>
  <c r="M102" i="1"/>
  <c r="M101" i="1"/>
  <c r="M100" i="1"/>
  <c r="M95" i="1"/>
  <c r="M94" i="1"/>
  <c r="M91" i="1"/>
  <c r="M90" i="1"/>
  <c r="M87" i="1"/>
  <c r="M86" i="1"/>
  <c r="M83" i="1"/>
  <c r="M82" i="1"/>
  <c r="M80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0" i="1"/>
  <c r="M59" i="1"/>
  <c r="M61" i="1"/>
  <c r="M57" i="1"/>
  <c r="M56" i="1"/>
  <c r="M54" i="1"/>
  <c r="M53" i="1"/>
  <c r="M51" i="1"/>
  <c r="M109" i="1"/>
  <c r="M47" i="1"/>
  <c r="M45" i="1"/>
  <c r="M44" i="1"/>
  <c r="M41" i="1"/>
  <c r="M40" i="1"/>
  <c r="M39" i="1"/>
  <c r="M38" i="1"/>
  <c r="M36" i="1"/>
  <c r="M35" i="1"/>
  <c r="M34" i="1"/>
  <c r="M33" i="1"/>
  <c r="M32" i="1"/>
  <c r="M30" i="1"/>
  <c r="M42" i="1"/>
  <c r="M28" i="1"/>
  <c r="M48" i="1"/>
  <c r="M24" i="1"/>
  <c r="M23" i="1"/>
  <c r="M22" i="1"/>
  <c r="M21" i="1"/>
  <c r="M18" i="1"/>
  <c r="M17" i="1"/>
  <c r="M16" i="1"/>
  <c r="M15" i="1"/>
  <c r="M14" i="1"/>
  <c r="M149" i="1" s="1"/>
  <c r="M81" i="1" l="1"/>
  <c r="M84" i="1"/>
  <c r="M92" i="1"/>
  <c r="M142" i="1"/>
  <c r="M88" i="1"/>
  <c r="M96" i="1"/>
  <c r="M123" i="1"/>
  <c r="M26" i="1"/>
  <c r="M55" i="1"/>
  <c r="M79" i="1"/>
  <c r="M128" i="1"/>
  <c r="M116" i="1"/>
  <c r="M136" i="1"/>
  <c r="M104" i="1"/>
  <c r="M148" i="1"/>
  <c r="M150" i="1"/>
  <c r="M108" i="1"/>
  <c r="M37" i="1"/>
  <c r="M46" i="1"/>
  <c r="M103" i="1"/>
  <c r="M19" i="1"/>
  <c r="M25" i="1"/>
  <c r="M97" i="1"/>
  <c r="M143" i="1"/>
</calcChain>
</file>

<file path=xl/sharedStrings.xml><?xml version="1.0" encoding="utf-8"?>
<sst xmlns="http://schemas.openxmlformats.org/spreadsheetml/2006/main" count="353" uniqueCount="275">
  <si>
    <t>DECOMPOSITION DU PRIX GLOBALE ET FORFAITAIRE</t>
  </si>
  <si>
    <t>D.P.G.F.</t>
  </si>
  <si>
    <t>EVB25037_SOLEIL OREST_PRO_TCE</t>
  </si>
  <si>
    <t>LOT n°03. CORPS D'ETAT TECHNIQUES</t>
  </si>
  <si>
    <t>PRO-DCE</t>
  </si>
  <si>
    <t>Nom de l'entreprise :</t>
  </si>
  <si>
    <t>Date :</t>
  </si>
  <si>
    <t>!!! A COMPLETER !!!!</t>
  </si>
  <si>
    <t>FERME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</si>
  <si>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</si>
  <si>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</si>
  <si>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</si>
  <si>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</si>
  <si>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</si>
  <si>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</si>
  <si>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</si>
  <si>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</si>
  <si>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</si>
  <si>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Commentaire ent.</t>
  </si>
  <si>
    <t>Ref. Env.</t>
  </si>
  <si>
    <t>03</t>
  </si>
  <si>
    <t>CORPS D'ETAT TECHNIQUES</t>
  </si>
  <si>
    <t>03.02</t>
  </si>
  <si>
    <t>AIR COMPRIME - ASPIRATION</t>
  </si>
  <si>
    <t>03.02.01</t>
  </si>
  <si>
    <t>Air comprimé</t>
  </si>
  <si>
    <t>03.02.01.01</t>
  </si>
  <si>
    <t>Raccord sur réseau existant + Vanne 1/4 tour inox 1/2"</t>
  </si>
  <si>
    <t>ens</t>
  </si>
  <si>
    <t>03.02.01.02</t>
  </si>
  <si>
    <t>Réseau inox 1/2"</t>
  </si>
  <si>
    <t>ml</t>
  </si>
  <si>
    <t>03.02.01.03</t>
  </si>
  <si>
    <t>Filtre avec by-pass</t>
  </si>
  <si>
    <t>03.02.01.04</t>
  </si>
  <si>
    <t>Panoplie terminale (vanne + raccord)</t>
  </si>
  <si>
    <t>03.02.01.05</t>
  </si>
  <si>
    <t>Essais, études</t>
  </si>
  <si>
    <t>Sous-Total HT de Air comprimé</t>
  </si>
  <si>
    <t>03.02.02</t>
  </si>
  <si>
    <t>Aspiration gaz toxique</t>
  </si>
  <si>
    <t>03.02.02.01</t>
  </si>
  <si>
    <t>Raccord sur réseau existant</t>
  </si>
  <si>
    <t>03.02.02.02</t>
  </si>
  <si>
    <t>Réseau tube PVC-U</t>
  </si>
  <si>
    <t>03.02.02.03</t>
  </si>
  <si>
    <t>Vannes d'arrêt, vanne de réglage, clapet anti-retour</t>
  </si>
  <si>
    <t>03.02.02.04</t>
  </si>
  <si>
    <t>Sous-Total HT de Aspiration gaz toxique</t>
  </si>
  <si>
    <t>Sous-Total HT de AIR COMPRIME - ASPIRATION</t>
  </si>
  <si>
    <t>03.03</t>
  </si>
  <si>
    <t>VENTILATION</t>
  </si>
  <si>
    <t>03.03.01</t>
  </si>
  <si>
    <t>Centrales de traitement d'air double-flux</t>
  </si>
  <si>
    <t>03.03.02</t>
  </si>
  <si>
    <t>Réseaux aérauliques</t>
  </si>
  <si>
    <t>03.03.02.01</t>
  </si>
  <si>
    <t>Gaine rectangulaire</t>
  </si>
  <si>
    <t>kg</t>
  </si>
  <si>
    <t>03.03.02.02</t>
  </si>
  <si>
    <t>Gaine circulaire tôle</t>
  </si>
  <si>
    <t>03.03.02.02.01</t>
  </si>
  <si>
    <t>DN125</t>
  </si>
  <si>
    <t>03.03.02.02.02</t>
  </si>
  <si>
    <t>DN160</t>
  </si>
  <si>
    <t>03.03.02.02.03</t>
  </si>
  <si>
    <t>DN200</t>
  </si>
  <si>
    <t>03.03.02.02.04</t>
  </si>
  <si>
    <t>DN315</t>
  </si>
  <si>
    <t>03.03.02.02.05</t>
  </si>
  <si>
    <t>DN400</t>
  </si>
  <si>
    <t>Sous-Total HT de Gaine circulaire tôle</t>
  </si>
  <si>
    <t>03.03.02.03</t>
  </si>
  <si>
    <t>Calorifuge épaisseur 25mm + revêtement tôle</t>
  </si>
  <si>
    <t>03.03.02.04</t>
  </si>
  <si>
    <t>Calorifuge épaisseur 25mm</t>
  </si>
  <si>
    <t>03.03.02.05</t>
  </si>
  <si>
    <t>Pièges à son</t>
  </si>
  <si>
    <t>03.03.02.06</t>
  </si>
  <si>
    <t>Sifflet grillagée sur le rejet et l'air neuf</t>
  </si>
  <si>
    <t>Sous-Total HT de Réseaux aérauliques</t>
  </si>
  <si>
    <t>03.03.03</t>
  </si>
  <si>
    <t>Terminaux de soufflage et d'extraction</t>
  </si>
  <si>
    <t>03.03.03.01</t>
  </si>
  <si>
    <t>Bouche de soufflage + MR</t>
  </si>
  <si>
    <t>03.03.03.02</t>
  </si>
  <si>
    <t>Reprise en vrac grillagée</t>
  </si>
  <si>
    <t>Sous-Total HT de Terminaux de soufflage et d'extraction</t>
  </si>
  <si>
    <t>03.03.04</t>
  </si>
  <si>
    <t>Essais, études technique et étude acoustique</t>
  </si>
  <si>
    <t>Sous-Total HT de VENTILATION</t>
  </si>
  <si>
    <t>03.04</t>
  </si>
  <si>
    <t>ELECTRICITE</t>
  </si>
  <si>
    <t>03.04.01</t>
  </si>
  <si>
    <t>DESCRIPTION DES EQUIPEMENTS COURANTS FORTS</t>
  </si>
  <si>
    <t>03.04.01.01</t>
  </si>
  <si>
    <t>Installation de chantier</t>
  </si>
  <si>
    <t>03.04.01.02</t>
  </si>
  <si>
    <t>Circuit de terre / liaisons équipotentielles</t>
  </si>
  <si>
    <t>03.04.01.02.01</t>
  </si>
  <si>
    <t>Prise de terre</t>
  </si>
  <si>
    <t>03.04.01.02.02</t>
  </si>
  <si>
    <t>Mise à la terre des masses</t>
  </si>
  <si>
    <t>Sous-Total HT de Circuit de terre / liaisons équipotentielles</t>
  </si>
  <si>
    <t>03.04.01.03</t>
  </si>
  <si>
    <t>Déplacement et dépose d'équipements existants</t>
  </si>
  <si>
    <t>03.04.01.04</t>
  </si>
  <si>
    <t>Installation existante de protection foudre</t>
  </si>
  <si>
    <t>03.04.01.05</t>
  </si>
  <si>
    <t>Alimentation basse tension principale et Tableau divisionnaire</t>
  </si>
  <si>
    <t>03.04.01.05.01</t>
  </si>
  <si>
    <t>Modifications du TD SY-TR202-SGF + liaison vers TD extension</t>
  </si>
  <si>
    <t>03.04.01.05.02</t>
  </si>
  <si>
    <t>Tableau divisionnaire extension</t>
  </si>
  <si>
    <t>Sous-Total HT de Alimentation basse tension principale et Tableau divisionnaire</t>
  </si>
  <si>
    <t>03.04.01.06</t>
  </si>
  <si>
    <t>Appareillages et alimentations</t>
  </si>
  <si>
    <t>03.04.01.06.01</t>
  </si>
  <si>
    <t>Alimentations depuis TD extension</t>
  </si>
  <si>
    <t>03.04.01.06.01.01</t>
  </si>
  <si>
    <t>Définition des alimentations BT</t>
  </si>
  <si>
    <t>03.04.01.06.01.01.01</t>
  </si>
  <si>
    <t>Depuis TD Extension</t>
  </si>
  <si>
    <t>03.04.01.06.01.01.01.01</t>
  </si>
  <si>
    <t>Alimentation zone non aménagée R+1, P unitaire = 25kW Tri (Qté :1)</t>
  </si>
  <si>
    <t>03.04.01.06.01.01.01.02</t>
  </si>
  <si>
    <t>Alimentation TD ventilation, P unitaire = 8 kW 230 mono (Qté :1)</t>
  </si>
  <si>
    <t>03.04.01.06.01.01.01.03</t>
  </si>
  <si>
    <t>Alimentation Postes de travail PT (4PC), 230 mono (Qté: 8)</t>
  </si>
  <si>
    <t>03.04.01.06.01.01.01.04</t>
  </si>
  <si>
    <t>Alimentation PC, 230 mono (Qté:11)</t>
  </si>
  <si>
    <t>03.04.01.06.01.01.01.05</t>
  </si>
  <si>
    <t>Alimentation éclairage intérieur, 230 mono</t>
  </si>
  <si>
    <t>03.04.01.06.01.01.01.06</t>
  </si>
  <si>
    <t>Alimentation TD minifour, Tri 25kW</t>
  </si>
  <si>
    <t>03.04.01.06.01.01.01.07</t>
  </si>
  <si>
    <t>Alimentation PC 63A Baie étuvage, Tri 40kW</t>
  </si>
  <si>
    <t>03.04.01.06.01.01.01.08</t>
  </si>
  <si>
    <t>Alimentation PC 32A Baie contrôle commande, Tri 6kW</t>
  </si>
  <si>
    <t>03.04.01.06.01.01.01.09</t>
  </si>
  <si>
    <t>Alimentation Onduleur, 230 mono 0.8kW</t>
  </si>
  <si>
    <t>03.04.01.06.01.01.01.10</t>
  </si>
  <si>
    <t>Alimentation coffret portique, Tri 10kW</t>
  </si>
  <si>
    <t>03.04.01.06.01.01.01.11</t>
  </si>
  <si>
    <t>Alimentation porte rapide, mono 2kW</t>
  </si>
  <si>
    <t>03.04.01.06.01.01.01.12</t>
  </si>
  <si>
    <t>Alimentation PC pompe primaire, mono 0.5kW</t>
  </si>
  <si>
    <t>03.04.01.06.01.01.01.13</t>
  </si>
  <si>
    <t>Alimentation contrôle d'accès, 12 ou 24V</t>
  </si>
  <si>
    <t>Sous-Total HT de Depuis TD Extension</t>
  </si>
  <si>
    <t>03.04.01.06.01.01.02</t>
  </si>
  <si>
    <t>Liaisons entre bornier et TD étuvage/activation (PC et Thermocouple)</t>
  </si>
  <si>
    <t>Sous-Total HT de Définition des alimentations BT</t>
  </si>
  <si>
    <t>03.04.01.06.01.02</t>
  </si>
  <si>
    <t>Chemins de câbles</t>
  </si>
  <si>
    <t>03.04.01.06.01.03</t>
  </si>
  <si>
    <t>Goulotte 3 compartiments</t>
  </si>
  <si>
    <t>Sous-Total HT de Alimentations depuis TD extension</t>
  </si>
  <si>
    <t>03.04.01.06.02</t>
  </si>
  <si>
    <t>Appareillages encastrés dans goulottes</t>
  </si>
  <si>
    <t>03.04.01.06.02.01</t>
  </si>
  <si>
    <t>PT : 4PC + 2RJ45</t>
  </si>
  <si>
    <t>03.04.01.06.02.02</t>
  </si>
  <si>
    <t>PC isolée</t>
  </si>
  <si>
    <t>u</t>
  </si>
  <si>
    <t>Sous-Total HT de Appareillages encastrés dans goulottes</t>
  </si>
  <si>
    <t>03.04.01.06.03</t>
  </si>
  <si>
    <t>Appareillages encastrés dans les cloisons</t>
  </si>
  <si>
    <t>03.04.01.06.03.01</t>
  </si>
  <si>
    <t>Interrupteur va-et-vient avec variateur</t>
  </si>
  <si>
    <t>03.04.01.06.03.02</t>
  </si>
  <si>
    <t>PC isolée 2Ph+T</t>
  </si>
  <si>
    <t>Sous-Total HT de Appareillages encastrés dans les cloisons</t>
  </si>
  <si>
    <t>03.04.01.06.04</t>
  </si>
  <si>
    <t>Appareillages en saillie</t>
  </si>
  <si>
    <t>03.04.01.06.04.01</t>
  </si>
  <si>
    <t>PC isolée mono 32A</t>
  </si>
  <si>
    <t>03.04.01.06.04.02</t>
  </si>
  <si>
    <t>PC isolée tri 63A</t>
  </si>
  <si>
    <t>Sous-Total HT de Appareillages en saillie</t>
  </si>
  <si>
    <t>Sous-Total HT de Appareillages et alimentations</t>
  </si>
  <si>
    <t>03.04.01.07</t>
  </si>
  <si>
    <t>Éclairage intérieur</t>
  </si>
  <si>
    <t>03.04.01.07.01</t>
  </si>
  <si>
    <t>Luminaires</t>
  </si>
  <si>
    <t>03.04.01.07.01.01</t>
  </si>
  <si>
    <t>Luminaire A1</t>
  </si>
  <si>
    <t>03.04.01.07.01.02</t>
  </si>
  <si>
    <t>Luminaire C1</t>
  </si>
  <si>
    <t>03.04.01.07.01.03</t>
  </si>
  <si>
    <t>Détecteur saillie en plafond (local technique)</t>
  </si>
  <si>
    <t>Sous-Total HT de Luminaires</t>
  </si>
  <si>
    <t>Sous-Total HT de Éclairage intérieur</t>
  </si>
  <si>
    <t>03.04.01.08</t>
  </si>
  <si>
    <t>Éclairage de sécurité</t>
  </si>
  <si>
    <t>03.04.01.08.01</t>
  </si>
  <si>
    <t>Bloc autonome d'éclairage d'évacuation standard (S1) - applique</t>
  </si>
  <si>
    <t>03.04.01.08.02</t>
  </si>
  <si>
    <t>Circuit de télécommande</t>
  </si>
  <si>
    <t>Sous-Total HT de Éclairage de sécurité</t>
  </si>
  <si>
    <t>Sous-Total HT de DESCRIPTION DES EQUIPEMENTS COURANTS FORTS</t>
  </si>
  <si>
    <t>03.04.02</t>
  </si>
  <si>
    <t>DESCRIPTION DES EQUIPEMENTS COURANTS FAIBLES</t>
  </si>
  <si>
    <t>03.04.02.01</t>
  </si>
  <si>
    <t>Pré-câblage VDI</t>
  </si>
  <si>
    <t>03.04.02.01.01</t>
  </si>
  <si>
    <t>Cablage</t>
  </si>
  <si>
    <t>03.04.02.01.02</t>
  </si>
  <si>
    <t>RJ45</t>
  </si>
  <si>
    <t>03.04.02.01.03</t>
  </si>
  <si>
    <t>Essais de l'installation</t>
  </si>
  <si>
    <t>03.04.02.01.04</t>
  </si>
  <si>
    <t>Repérage</t>
  </si>
  <si>
    <t>Sous-Total HT de Pré-câblage VDI</t>
  </si>
  <si>
    <t>03.04.02.02</t>
  </si>
  <si>
    <t>Alarme incendie</t>
  </si>
  <si>
    <t>03.04.02.02.01</t>
  </si>
  <si>
    <t>Déplacement des déclencheurs manuels d'alarme</t>
  </si>
  <si>
    <t>03.04.02.02.02</t>
  </si>
  <si>
    <t>Détecteurs optiques</t>
  </si>
  <si>
    <t>03.04.02.02.03</t>
  </si>
  <si>
    <t>Indicateur d'action</t>
  </si>
  <si>
    <t>03.04.02.02.04</t>
  </si>
  <si>
    <t>Câblage, ICC, asservissements</t>
  </si>
  <si>
    <t>03.04.02.02.05</t>
  </si>
  <si>
    <t>Études, essais et formations</t>
  </si>
  <si>
    <t>Sous-Total HT de Alarme incendie</t>
  </si>
  <si>
    <t>03.04.02.03</t>
  </si>
  <si>
    <t>Système de sonorisation de sécurité</t>
  </si>
  <si>
    <t>03.04.02.03.01</t>
  </si>
  <si>
    <t>Enceinte murale</t>
  </si>
  <si>
    <t>03.04.02.03.02</t>
  </si>
  <si>
    <t>Liaisons</t>
  </si>
  <si>
    <t>03.04.02.03.03</t>
  </si>
  <si>
    <t>Études, essais et mises en service</t>
  </si>
  <si>
    <t>Sous-Total HT de Système de sonorisation de sécurité</t>
  </si>
  <si>
    <t>03.04.02.04</t>
  </si>
  <si>
    <t>Contrôle d'accès</t>
  </si>
  <si>
    <t>03.04.02.04.01</t>
  </si>
  <si>
    <t>Contrôleur de porte</t>
  </si>
  <si>
    <t>03.04.02.04.02</t>
  </si>
  <si>
    <t>Lecteur de badge</t>
  </si>
  <si>
    <t>03.04.02.04.03</t>
  </si>
  <si>
    <t>Bouton ouverture porte</t>
  </si>
  <si>
    <t>03.04.02.04.04</t>
  </si>
  <si>
    <t>Boîtier de déverrouillage porte</t>
  </si>
  <si>
    <t>03.04.02.04.05</t>
  </si>
  <si>
    <t>03.04.02.04.06</t>
  </si>
  <si>
    <t>Essais, mise en service</t>
  </si>
  <si>
    <t>Sous-Total HT de Contrôle d'accès</t>
  </si>
  <si>
    <t>03.04.02.05</t>
  </si>
  <si>
    <t>GTB</t>
  </si>
  <si>
    <t>03.04.02.05.01</t>
  </si>
  <si>
    <t>Module d'acquisition complet</t>
  </si>
  <si>
    <t>03.04.02.05.02</t>
  </si>
  <si>
    <t>Liaisons et raccordements</t>
  </si>
  <si>
    <t>03.04.02.05.03</t>
  </si>
  <si>
    <t>Programmation, réunions, essais, formation</t>
  </si>
  <si>
    <t>Sous-Total HT de GTB</t>
  </si>
  <si>
    <t>Sous-Total HT de DESCRIPTION DES EQUIPEMENTS COURANTS FAIBLES</t>
  </si>
  <si>
    <t>Sous-Total HT de ELECTRICITE</t>
  </si>
  <si>
    <t>03.05</t>
  </si>
  <si>
    <t>TRAVAUX DIVERS</t>
  </si>
  <si>
    <t>03.05.01</t>
  </si>
  <si>
    <t>Etudes, essais complémentaires, plans d'exécution, notes de calcul, fiches techniques</t>
  </si>
  <si>
    <t>Sous-Total HT de TRAVAUX DIVERS</t>
  </si>
  <si>
    <t>03.07</t>
  </si>
  <si>
    <t>COMPTE PRORATA - 2.5%</t>
  </si>
  <si>
    <t>PM</t>
  </si>
  <si>
    <t>MONTANT HT 03 - CORPS D'ETAT TECHNIQUES</t>
  </si>
  <si>
    <t>MONTANT TVA A 20,000%</t>
  </si>
  <si>
    <t>MONTANT TTC 03 - CORPS D'ETAT TECHNIQUES</t>
  </si>
  <si>
    <t>Légende de la TVA</t>
  </si>
  <si>
    <t>TVA n°1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</si>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</sst>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24" x14ac:knownFonts="1">
    <font>
      <sz val="8.25"/>
      <name val="Microsoft Sans Serif"/>
      <family val="2"/>
      <charset val="1"/>
    </font>
    <font>
      <b/>
      <sz val="18"/>
      <color theme="1"/>
      <name val="Calibri"/>
      <charset val="1"/>
    </font>
    <font>
      <b/>
      <sz val="18"/>
      <name val="Calibri"/>
      <charset val="1"/>
    </font>
    <font>
      <b/>
      <sz val="12"/>
      <name val="Calibri"/>
      <charset val="1"/>
    </font>
    <font>
      <b/>
      <sz val="18"/>
      <color rgb="FF000000"/>
      <name val="Calibri"/>
      <charset val="1"/>
    </font>
    <font>
      <b/>
      <sz val="18"/>
      <color rgb="FF333333"/>
      <name val="Calibri"/>
      <charset val="1"/>
    </font>
    <font>
      <b/>
      <sz val="14"/>
      <name val="Calibri"/>
      <charset val="1"/>
    </font>
    <font>
      <b/>
      <sz val="12"/>
      <color theme="1"/>
      <name val="Calibri"/>
      <charset val="1"/>
    </font>
    <font>
      <b/>
      <sz val="14"/>
      <color theme="1"/>
      <name val="Calibri"/>
      <charset val="1"/>
    </font>
    <font>
      <b/>
      <sz val="9"/>
      <color theme="1"/>
      <name val="Tahoma"/>
      <charset val="1"/>
    </font>
    <font>
      <b/>
      <sz val="10"/>
      <color rgb="FFFFFFFF"/>
      <name val="Calibri"/>
      <charset val="1"/>
    </font>
    <font>
      <b/>
      <sz val="10"/>
      <color theme="1"/>
      <name val="Calibri"/>
      <charset val="1"/>
    </font>
    <font>
      <b/>
      <i/>
      <sz val="10"/>
      <color rgb="FFFFFFFF"/>
      <name val="Calibri"/>
      <charset val="1"/>
    </font>
    <font>
      <b/>
      <i/>
      <sz val="10"/>
      <color rgb="FF000000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10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8"/>
      <color theme="1"/>
      <name val="Arial"/>
      <charset val="1"/>
    </font>
    <font>
      <b/>
      <sz val="9"/>
      <color theme="1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8C8C8C"/>
        <bgColor rgb="FF8C8C8C"/>
      </patternFill>
    </fill>
    <fill>
      <patternFill patternType="solid">
        <fgColor rgb="FFBA1419"/>
        <bgColor rgb="FFBA1419"/>
      </patternFill>
    </fill>
    <fill>
      <patternFill patternType="solid">
        <fgColor rgb="FF3B6998"/>
        <bgColor rgb="FF3B6998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medium">
        <color rgb="FFC0C0C0"/>
      </right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>
      <alignment vertical="top"/>
      <protection locked="0"/>
    </xf>
  </cellStyleXfs>
  <cellXfs count="94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4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>
      <alignment horizontal="right" vertical="center"/>
      <protection locked="0"/>
    </xf>
    <xf numFmtId="0" fontId="8" fillId="2" borderId="0" xfId="0" applyFont="1" applyFill="1" applyAlignment="1">
      <alignment horizontal="left" vertical="center"/>
      <protection locked="0"/>
    </xf>
    <xf numFmtId="0" fontId="9" fillId="3" borderId="0" xfId="0" applyFont="1" applyFill="1">
      <alignment vertical="top"/>
      <protection locked="0"/>
    </xf>
    <xf numFmtId="0" fontId="12" fillId="0" borderId="0" xfId="0" applyFont="1" applyAlignment="1" applyProtection="1">
      <alignment horizontal="center" vertical="top"/>
    </xf>
    <xf numFmtId="0" fontId="13" fillId="0" borderId="0" xfId="0" applyFont="1" applyAlignment="1">
      <alignment horizontal="center" vertical="top"/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>
      <alignment vertical="center"/>
      <protection locked="0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</xf>
    <xf numFmtId="0" fontId="17" fillId="3" borderId="9" xfId="0" applyFont="1" applyFill="1" applyBorder="1" applyAlignment="1">
      <alignment horizontal="center" vertical="center"/>
      <protection locked="0"/>
    </xf>
    <xf numFmtId="0" fontId="17" fillId="3" borderId="0" xfId="0" applyFont="1" applyFill="1" applyAlignment="1">
      <alignment horizontal="center" vertical="center"/>
      <protection locked="0"/>
    </xf>
    <xf numFmtId="49" fontId="18" fillId="0" borderId="11" xfId="0" applyNumberFormat="1" applyFont="1" applyBorder="1" applyAlignment="1" applyProtection="1">
      <alignment horizontal="left" vertical="center" wrapText="1"/>
    </xf>
    <xf numFmtId="0" fontId="18" fillId="2" borderId="11" xfId="0" applyFont="1" applyFill="1" applyBorder="1" applyAlignment="1" applyProtection="1">
      <alignment horizontal="left" vertical="center"/>
    </xf>
    <xf numFmtId="0" fontId="18" fillId="0" borderId="11" xfId="0" applyFont="1" applyBorder="1" applyAlignment="1" applyProtection="1">
      <alignment horizontal="left" vertical="center" wrapText="1"/>
    </xf>
    <xf numFmtId="0" fontId="18" fillId="0" borderId="12" xfId="0" applyFont="1" applyBorder="1" applyAlignment="1" applyProtection="1">
      <alignment horizontal="center" vertical="center"/>
    </xf>
    <xf numFmtId="0" fontId="18" fillId="2" borderId="13" xfId="0" applyFont="1" applyFill="1" applyBorder="1" applyAlignment="1">
      <alignment horizontal="right" vertical="center"/>
      <protection locked="0"/>
    </xf>
    <xf numFmtId="0" fontId="18" fillId="0" borderId="13" xfId="0" applyFont="1" applyBorder="1" applyAlignment="1" applyProtection="1">
      <alignment horizontal="right" vertical="center"/>
    </xf>
    <xf numFmtId="0" fontId="18" fillId="0" borderId="13" xfId="0" applyFont="1" applyBorder="1" applyAlignment="1">
      <alignment horizontal="right" vertical="center"/>
      <protection locked="0"/>
    </xf>
    <xf numFmtId="0" fontId="18" fillId="2" borderId="13" xfId="0" applyFont="1" applyFill="1" applyBorder="1" applyAlignment="1" applyProtection="1">
      <alignment horizontal="right" vertical="center"/>
    </xf>
    <xf numFmtId="0" fontId="19" fillId="0" borderId="13" xfId="0" applyFont="1" applyBorder="1" applyAlignment="1" applyProtection="1">
      <alignment horizontal="right" vertical="center"/>
    </xf>
    <xf numFmtId="0" fontId="0" fillId="0" borderId="14" xfId="0" applyBorder="1">
      <alignment vertical="top"/>
      <protection locked="0"/>
    </xf>
    <xf numFmtId="0" fontId="18" fillId="0" borderId="11" xfId="0" applyFont="1" applyBorder="1" applyAlignment="1">
      <alignment horizontal="left" vertical="center"/>
      <protection locked="0"/>
    </xf>
    <xf numFmtId="49" fontId="18" fillId="0" borderId="11" xfId="0" applyNumberFormat="1" applyFont="1" applyBorder="1" applyAlignment="1" applyProtection="1">
      <alignment vertical="center" wrapText="1"/>
    </xf>
    <xf numFmtId="0" fontId="18" fillId="2" borderId="11" xfId="0" applyFont="1" applyFill="1" applyBorder="1" applyAlignment="1" applyProtection="1">
      <alignment vertical="center"/>
    </xf>
    <xf numFmtId="0" fontId="18" fillId="0" borderId="11" xfId="0" applyFont="1" applyBorder="1" applyAlignment="1" applyProtection="1">
      <alignment vertical="center" wrapText="1"/>
    </xf>
    <xf numFmtId="49" fontId="18" fillId="0" borderId="12" xfId="0" applyNumberFormat="1" applyFont="1" applyBorder="1" applyAlignment="1" applyProtection="1">
      <alignment horizontal="center" vertical="center" wrapText="1"/>
    </xf>
    <xf numFmtId="164" fontId="18" fillId="2" borderId="13" xfId="0" applyNumberFormat="1" applyFont="1" applyFill="1" applyBorder="1" applyAlignment="1">
      <alignment horizontal="right" vertical="center"/>
      <protection locked="0"/>
    </xf>
    <xf numFmtId="164" fontId="18" fillId="0" borderId="13" xfId="0" applyNumberFormat="1" applyFont="1" applyBorder="1" applyAlignment="1" applyProtection="1">
      <alignment horizontal="right" vertical="center"/>
    </xf>
    <xf numFmtId="164" fontId="18" fillId="0" borderId="13" xfId="0" applyNumberFormat="1" applyFont="1" applyBorder="1" applyAlignment="1">
      <alignment horizontal="right" vertical="center"/>
      <protection locked="0"/>
    </xf>
    <xf numFmtId="3" fontId="18" fillId="2" borderId="13" xfId="0" applyNumberFormat="1" applyFont="1" applyFill="1" applyBorder="1" applyAlignment="1" applyProtection="1">
      <alignment horizontal="right" vertical="center"/>
    </xf>
    <xf numFmtId="7" fontId="18" fillId="0" borderId="13" xfId="0" applyNumberFormat="1" applyFont="1" applyBorder="1" applyAlignment="1">
      <alignment horizontal="right" vertical="center"/>
      <protection locked="0"/>
    </xf>
    <xf numFmtId="164" fontId="18" fillId="2" borderId="13" xfId="0" applyNumberFormat="1" applyFont="1" applyFill="1" applyBorder="1" applyAlignment="1" applyProtection="1">
      <alignment horizontal="right" vertical="center"/>
    </xf>
    <xf numFmtId="7" fontId="18" fillId="2" borderId="13" xfId="0" applyNumberFormat="1" applyFont="1" applyFill="1" applyBorder="1" applyAlignment="1" applyProtection="1">
      <alignment horizontal="right" vertical="center"/>
    </xf>
    <xf numFmtId="7" fontId="19" fillId="0" borderId="13" xfId="0" applyNumberFormat="1" applyFont="1" applyBorder="1" applyAlignment="1" applyProtection="1">
      <alignment horizontal="right" vertical="center"/>
    </xf>
    <xf numFmtId="4" fontId="18" fillId="2" borderId="13" xfId="0" applyNumberFormat="1" applyFont="1" applyFill="1" applyBorder="1" applyAlignment="1">
      <alignment horizontal="right" vertical="center"/>
      <protection locked="0"/>
    </xf>
    <xf numFmtId="4" fontId="18" fillId="0" borderId="13" xfId="0" applyNumberFormat="1" applyFont="1" applyBorder="1" applyAlignment="1" applyProtection="1">
      <alignment horizontal="right" vertical="center"/>
    </xf>
    <xf numFmtId="4" fontId="18" fillId="0" borderId="13" xfId="0" applyNumberFormat="1" applyFont="1" applyBorder="1" applyAlignment="1">
      <alignment horizontal="right" vertical="center"/>
      <protection locked="0"/>
    </xf>
    <xf numFmtId="0" fontId="0" fillId="6" borderId="0" xfId="0" applyFill="1" applyProtection="1">
      <alignment vertical="top"/>
    </xf>
    <xf numFmtId="7" fontId="20" fillId="6" borderId="13" xfId="0" applyNumberFormat="1" applyFont="1" applyFill="1" applyBorder="1" applyAlignment="1" applyProtection="1">
      <alignment horizontal="right" vertical="center"/>
    </xf>
    <xf numFmtId="0" fontId="17" fillId="6" borderId="0" xfId="0" applyFont="1" applyFill="1" applyAlignment="1">
      <alignment horizontal="left" vertical="center"/>
      <protection locked="0"/>
    </xf>
    <xf numFmtId="3" fontId="18" fillId="2" borderId="13" xfId="0" applyNumberFormat="1" applyFont="1" applyFill="1" applyBorder="1" applyAlignment="1">
      <alignment horizontal="right" vertical="center"/>
      <protection locked="0"/>
    </xf>
    <xf numFmtId="3" fontId="18" fillId="0" borderId="13" xfId="0" applyNumberFormat="1" applyFont="1" applyBorder="1" applyAlignment="1" applyProtection="1">
      <alignment horizontal="right" vertical="center"/>
    </xf>
    <xf numFmtId="3" fontId="18" fillId="0" borderId="13" xfId="0" applyNumberFormat="1" applyFont="1" applyBorder="1" applyAlignment="1">
      <alignment horizontal="right" vertical="center"/>
      <protection locked="0"/>
    </xf>
    <xf numFmtId="7" fontId="11" fillId="3" borderId="0" xfId="0" applyNumberFormat="1" applyFont="1" applyFill="1" applyAlignment="1" applyProtection="1">
      <alignment horizontal="right" vertical="center"/>
    </xf>
    <xf numFmtId="0" fontId="11" fillId="3" borderId="0" xfId="0" applyFont="1" applyFill="1" applyAlignment="1">
      <alignment horizontal="left" vertical="center"/>
      <protection locked="0"/>
    </xf>
    <xf numFmtId="0" fontId="22" fillId="0" borderId="0" xfId="0" applyFont="1" applyAlignment="1" applyProtection="1">
      <alignment vertical="center"/>
    </xf>
    <xf numFmtId="0" fontId="22" fillId="0" borderId="0" xfId="0" applyFont="1" applyAlignment="1">
      <alignment vertical="center"/>
      <protection locked="0"/>
    </xf>
    <xf numFmtId="0" fontId="11" fillId="7" borderId="0" xfId="0" applyFont="1" applyFill="1" applyAlignment="1">
      <alignment horizontal="center" vertical="center"/>
      <protection locked="0"/>
    </xf>
    <xf numFmtId="49" fontId="23" fillId="0" borderId="17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</xf>
    <xf numFmtId="9" fontId="23" fillId="0" borderId="18" xfId="0" applyNumberFormat="1" applyFont="1" applyBorder="1" applyAlignment="1" applyProtection="1">
      <alignment horizontal="left" vertical="center" wrapText="1"/>
    </xf>
    <xf numFmtId="0" fontId="23" fillId="0" borderId="0" xfId="0" applyFont="1" applyAlignment="1">
      <alignment horizontal="left" vertical="center"/>
      <protection locked="0"/>
    </xf>
    <xf numFmtId="0" fontId="0" fillId="3" borderId="0" xfId="0" applyFill="1">
      <alignment vertical="top"/>
      <protection locked="0"/>
    </xf>
    <xf numFmtId="0" fontId="0" fillId="3" borderId="0" xfId="0" applyFill="1" applyProtection="1">
      <alignment vertical="top"/>
    </xf>
    <xf numFmtId="0" fontId="10" fillId="4" borderId="0" xfId="0" applyFont="1" applyFill="1" applyAlignment="1">
      <alignment horizontal="left" vertical="center"/>
      <protection locked="0"/>
    </xf>
    <xf numFmtId="49" fontId="17" fillId="6" borderId="11" xfId="0" applyNumberFormat="1" applyFont="1" applyFill="1" applyBorder="1" applyAlignment="1" applyProtection="1">
      <alignment horizontal="left" vertical="center" wrapText="1" indent="11"/>
    </xf>
    <xf numFmtId="49" fontId="17" fillId="6" borderId="0" xfId="0" applyNumberFormat="1" applyFont="1" applyFill="1" applyAlignment="1" applyProtection="1">
      <alignment horizontal="left" vertical="center" wrapText="1" indent="11"/>
    </xf>
    <xf numFmtId="49" fontId="17" fillId="6" borderId="13" xfId="0" applyNumberFormat="1" applyFont="1" applyFill="1" applyBorder="1" applyAlignment="1" applyProtection="1">
      <alignment horizontal="left" vertical="center" wrapText="1" indent="11"/>
    </xf>
    <xf numFmtId="0" fontId="15" fillId="3" borderId="0" xfId="0" applyFont="1" applyFill="1" applyAlignment="1" applyProtection="1">
      <alignment horizontal="center" vertical="center"/>
    </xf>
    <xf numFmtId="0" fontId="0" fillId="3" borderId="0" xfId="0" applyFill="1">
      <alignment vertical="top"/>
      <protection locked="0"/>
    </xf>
    <xf numFmtId="0" fontId="14" fillId="3" borderId="0" xfId="0" applyFont="1" applyFill="1" applyAlignment="1" applyProtection="1">
      <alignment vertical="center"/>
    </xf>
    <xf numFmtId="0" fontId="16" fillId="3" borderId="0" xfId="0" applyFont="1" applyFill="1">
      <alignment vertical="top"/>
      <protection locked="0"/>
    </xf>
    <xf numFmtId="0" fontId="14" fillId="3" borderId="0" xfId="0" applyFont="1" applyFill="1" applyAlignment="1">
      <alignment vertical="center"/>
      <protection locked="0"/>
    </xf>
    <xf numFmtId="0" fontId="0" fillId="3" borderId="0" xfId="0" applyFill="1" applyProtection="1">
      <alignment vertical="top"/>
    </xf>
    <xf numFmtId="0" fontId="0" fillId="5" borderId="0" xfId="0" applyFill="1">
      <alignment vertical="top"/>
      <protection locked="0"/>
    </xf>
    <xf numFmtId="0" fontId="10" fillId="4" borderId="0" xfId="0" applyFont="1" applyFill="1" applyAlignment="1">
      <alignment horizontal="left" vertical="center"/>
      <protection locked="0"/>
    </xf>
    <xf numFmtId="0" fontId="11" fillId="3" borderId="0" xfId="0" applyFont="1" applyFill="1" applyProtection="1">
      <alignment vertical="top"/>
    </xf>
    <xf numFmtId="0" fontId="0" fillId="3" borderId="9" xfId="0" applyFill="1" applyBorder="1" applyProtection="1">
      <alignment vertical="top"/>
    </xf>
    <xf numFmtId="0" fontId="6" fillId="2" borderId="7" xfId="0" applyFont="1" applyFill="1" applyBorder="1" applyAlignment="1">
      <alignment horizontal="right" vertical="center"/>
      <protection locked="0"/>
    </xf>
    <xf numFmtId="0" fontId="6" fillId="2" borderId="6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left" vertical="center"/>
    </xf>
    <xf numFmtId="0" fontId="9" fillId="3" borderId="0" xfId="0" applyFont="1" applyFill="1" applyProtection="1">
      <alignment vertical="top"/>
    </xf>
    <xf numFmtId="0" fontId="0" fillId="2" borderId="0" xfId="0" applyFill="1" applyProtection="1">
      <alignment vertical="top"/>
    </xf>
    <xf numFmtId="0" fontId="2" fillId="2" borderId="0" xfId="0" applyFont="1" applyFill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/>
      <protection locked="0"/>
    </xf>
    <xf numFmtId="0" fontId="3" fillId="2" borderId="5" xfId="0" applyFont="1" applyFill="1" applyBorder="1" applyAlignment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top"/>
    </xf>
    <xf numFmtId="0" fontId="0" fillId="2" borderId="1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49" fontId="21" fillId="3" borderId="0" xfId="0" applyNumberFormat="1" applyFont="1" applyFill="1" applyAlignment="1" applyProtection="1">
      <alignment horizontal="left" vertical="center" wrapText="1"/>
    </xf>
    <xf numFmtId="49" fontId="21" fillId="7" borderId="15" xfId="0" applyNumberFormat="1" applyFont="1" applyFill="1" applyBorder="1" applyAlignment="1" applyProtection="1">
      <alignment horizontal="center" vertical="center" wrapText="1"/>
    </xf>
    <xf numFmtId="49" fontId="21" fillId="7" borderId="16" xfId="0" applyNumberFormat="1" applyFont="1" applyFill="1" applyBorder="1" applyAlignment="1" applyProtection="1">
      <alignment horizontal="center" vertical="center" wrapText="1"/>
    </xf>
    <xf numFmtId="49" fontId="21" fillId="7" borderId="9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1619250</xdr:colOff>
      <xdr:row>2</xdr:row>
      <xdr:rowOff>19050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  <xdr:twoCellAnchor>
    <xdr:from>
      <xdr:col>13</xdr:col>
      <xdr:colOff>9525</xdr:colOff>
      <xdr:row>0</xdr:row>
      <xdr:rowOff>9525</xdr:rowOff>
    </xdr:from>
    <xdr:to>
      <xdr:col>13</xdr:col>
      <xdr:colOff>2133600</xdr:colOff>
      <xdr:row>2</xdr:row>
      <xdr:rowOff>352425</xdr:rowOff>
    </xdr:to>
    <xdr:sp macro="" textlink="">
      <xdr:nvSpPr>
        <xdr:cNvPr id="3" name="ImageCell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prstGeom prst="rect">
          <a:avLst/>
        </a:prstGeom>
        <a:blipFill dpi="0">
          <a:blip xmlns:r="http://schemas.openxmlformats.org/officeDocument/2006/relationships" r:embed="rId2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4"/>
  <sheetViews>
    <sheetView showZeros="0" tabSelected="1" workbookViewId="0">
      <pane ySplit="10" topLeftCell="A11" activePane="bottomLeft" state="frozen"/>
      <selection pane="bottomLeft" activeCell="N4" sqref="N4"/>
    </sheetView>
  </sheetViews>
  <sheetFormatPr baseColWidth="10" defaultColWidth="10" defaultRowHeight="15" customHeight="1" x14ac:dyDescent="0.2"/>
  <cols>
    <col min="1" max="1" width="28.375" style="1" customWidth="1"/>
    <col min="2" max="2" width="0" style="1" hidden="1" customWidth="1"/>
    <col min="3" max="3" width="28.375" style="1" customWidth="1"/>
    <col min="4" max="4" width="15" style="1" customWidth="1"/>
    <col min="5" max="5" width="0" hidden="1" customWidth="1"/>
    <col min="6" max="6" width="13.375" style="1" customWidth="1"/>
    <col min="7" max="7" width="17.125" customWidth="1"/>
    <col min="8" max="8" width="10.875" style="1" hidden="1" customWidth="1"/>
    <col min="9" max="9" width="16.125" customWidth="1"/>
    <col min="10" max="12" width="0" style="1" hidden="1" customWidth="1"/>
    <col min="13" max="13" width="28.375" style="1" customWidth="1"/>
    <col min="14" max="14" width="37.375" customWidth="1"/>
    <col min="15" max="15" width="0" hidden="1" customWidth="1"/>
  </cols>
  <sheetData>
    <row r="1" spans="1:15" ht="33.75" customHeight="1" x14ac:dyDescent="0.2">
      <c r="A1" s="88"/>
      <c r="B1" s="2"/>
      <c r="C1" s="86" t="s">
        <v>0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4"/>
      <c r="O1" s="3"/>
    </row>
    <row r="2" spans="1:15" ht="26.25" customHeight="1" x14ac:dyDescent="0.2">
      <c r="A2" s="89"/>
      <c r="B2" s="4"/>
      <c r="C2" s="87" t="s">
        <v>1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5"/>
      <c r="O2" s="5"/>
    </row>
    <row r="3" spans="1:15" ht="48" customHeight="1" x14ac:dyDescent="0.2">
      <c r="A3" s="89"/>
      <c r="B3" s="6"/>
      <c r="C3" s="83" t="s">
        <v>2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5"/>
      <c r="O3" s="7"/>
    </row>
    <row r="4" spans="1:15" ht="33.75" customHeight="1" x14ac:dyDescent="0.2">
      <c r="A4" s="79" t="s">
        <v>3</v>
      </c>
      <c r="B4" s="80"/>
      <c r="C4" s="80"/>
      <c r="D4" s="80"/>
      <c r="E4" s="80"/>
      <c r="F4" s="80"/>
      <c r="G4" s="80"/>
      <c r="H4" s="8"/>
      <c r="I4" s="78"/>
      <c r="J4" s="78"/>
      <c r="K4" s="78"/>
      <c r="L4" s="78"/>
      <c r="M4" s="78" t="s">
        <v>4</v>
      </c>
      <c r="N4" s="9" t="s">
        <v>274</v>
      </c>
      <c r="O4" s="10"/>
    </row>
    <row r="6" spans="1:15" ht="15" customHeight="1" x14ac:dyDescent="0.2">
      <c r="A6" s="81" t="s">
        <v>5</v>
      </c>
      <c r="B6" s="82"/>
      <c r="C6" s="82"/>
      <c r="H6" s="4"/>
      <c r="J6" s="4"/>
      <c r="K6" s="4"/>
      <c r="L6" s="4"/>
      <c r="N6" s="11" t="s">
        <v>6</v>
      </c>
      <c r="O6" s="11"/>
    </row>
    <row r="7" spans="1:15" ht="15" customHeight="1" x14ac:dyDescent="0.2">
      <c r="A7" s="75" t="s">
        <v>7</v>
      </c>
      <c r="B7" s="76"/>
      <c r="C7" s="77"/>
      <c r="H7" s="4"/>
      <c r="N7" s="64" t="s">
        <v>7</v>
      </c>
      <c r="O7" s="64"/>
    </row>
    <row r="8" spans="1:15" ht="15" customHeight="1" x14ac:dyDescent="0.2">
      <c r="B8" s="12"/>
      <c r="G8" s="13"/>
      <c r="H8" s="4"/>
    </row>
    <row r="9" spans="1:15" ht="24" customHeight="1" x14ac:dyDescent="0.2">
      <c r="A9" s="14"/>
      <c r="B9" s="14"/>
      <c r="C9" s="14"/>
      <c r="D9" s="68" t="s">
        <v>8</v>
      </c>
      <c r="E9" s="69"/>
      <c r="F9" s="70"/>
      <c r="G9" s="71"/>
      <c r="H9" s="70"/>
      <c r="I9" s="72"/>
      <c r="J9" s="73"/>
      <c r="K9" s="73"/>
      <c r="L9" s="73"/>
      <c r="M9" s="70"/>
      <c r="N9" s="74"/>
      <c r="O9" s="15"/>
    </row>
    <row r="10" spans="1:15" ht="24.75" customHeight="1" x14ac:dyDescent="0.2">
      <c r="A10" s="16" t="s">
        <v>9</v>
      </c>
      <c r="B10" s="17" t="s">
        <v>10</v>
      </c>
      <c r="C10" s="18" t="s">
        <v>11</v>
      </c>
      <c r="D10" s="18" t="s">
        <v>12</v>
      </c>
      <c r="E10" s="62"/>
      <c r="F10" s="18" t="s">
        <v>13</v>
      </c>
      <c r="G10" s="19" t="s">
        <v>14</v>
      </c>
      <c r="H10" s="18" t="s">
        <v>15</v>
      </c>
      <c r="I10" s="19" t="s">
        <v>16</v>
      </c>
      <c r="J10" s="63"/>
      <c r="K10" s="63"/>
      <c r="L10" s="63"/>
      <c r="M10" s="18" t="s">
        <v>17</v>
      </c>
      <c r="N10" s="19" t="s">
        <v>18</v>
      </c>
      <c r="O10" s="20" t="s">
        <v>19</v>
      </c>
    </row>
    <row r="11" spans="1:15" ht="21" customHeight="1" x14ac:dyDescent="0.2">
      <c r="A11" s="21" t="s">
        <v>20</v>
      </c>
      <c r="B11" s="22"/>
      <c r="C11" s="23" t="s">
        <v>21</v>
      </c>
      <c r="D11" s="24"/>
      <c r="E11" s="25"/>
      <c r="F11" s="26"/>
      <c r="G11" s="27"/>
      <c r="H11" s="28"/>
      <c r="I11" s="27"/>
      <c r="J11" s="28"/>
      <c r="K11" s="28"/>
      <c r="L11" s="28"/>
      <c r="M11" s="29"/>
      <c r="N11" s="30"/>
      <c r="O11" s="31"/>
    </row>
    <row r="12" spans="1:15" ht="18" customHeight="1" x14ac:dyDescent="0.2">
      <c r="A12" s="32" t="s">
        <v>22</v>
      </c>
      <c r="B12" s="33"/>
      <c r="C12" s="34" t="s">
        <v>23</v>
      </c>
      <c r="D12" s="24"/>
      <c r="E12" s="25"/>
      <c r="F12" s="26"/>
      <c r="G12" s="27"/>
      <c r="H12" s="28"/>
      <c r="I12" s="27"/>
      <c r="J12" s="28"/>
      <c r="K12" s="28"/>
      <c r="L12" s="28"/>
      <c r="M12" s="29"/>
      <c r="N12" s="30"/>
      <c r="O12" s="31"/>
    </row>
    <row r="13" spans="1:15" ht="15" customHeight="1" x14ac:dyDescent="0.2">
      <c r="A13" s="32" t="s">
        <v>24</v>
      </c>
      <c r="B13" s="33"/>
      <c r="C13" s="34" t="s">
        <v>25</v>
      </c>
      <c r="D13" s="24"/>
      <c r="E13" s="25"/>
      <c r="F13" s="26"/>
      <c r="G13" s="27"/>
      <c r="H13" s="28"/>
      <c r="I13" s="27"/>
      <c r="J13" s="28"/>
      <c r="K13" s="28"/>
      <c r="L13" s="28"/>
      <c r="M13" s="29"/>
      <c r="N13" s="30"/>
      <c r="O13" s="31"/>
    </row>
    <row r="14" spans="1:15" ht="24.75" customHeight="1" x14ac:dyDescent="0.2">
      <c r="A14" s="32" t="s">
        <v>26</v>
      </c>
      <c r="B14" s="33"/>
      <c r="C14" s="34" t="s">
        <v>27</v>
      </c>
      <c r="D14" s="35" t="s">
        <v>28</v>
      </c>
      <c r="E14" s="36"/>
      <c r="F14" s="37">
        <v>1</v>
      </c>
      <c r="G14" s="38"/>
      <c r="H14" s="39">
        <v>1</v>
      </c>
      <c r="I14" s="40"/>
      <c r="J14" s="41"/>
      <c r="K14" s="42"/>
      <c r="L14" s="42"/>
      <c r="M14" s="43">
        <f t="shared" ref="M14:M18" si="0">IF(ISNUMBER($K14),IF(ISNUMBER($G14),ROUND($K14*$G14,2),ROUND($K14*$F14,2)),IF(ISNUMBER($G14),ROUND($I14*$G14,2),ROUND($I14*$F14,2)))</f>
        <v>0</v>
      </c>
      <c r="N14" s="30"/>
      <c r="O14" s="31"/>
    </row>
    <row r="15" spans="1:15" ht="15" customHeight="1" x14ac:dyDescent="0.2">
      <c r="A15" s="32" t="s">
        <v>29</v>
      </c>
      <c r="B15" s="33"/>
      <c r="C15" s="34" t="s">
        <v>30</v>
      </c>
      <c r="D15" s="35" t="s">
        <v>31</v>
      </c>
      <c r="E15" s="44"/>
      <c r="F15" s="45">
        <v>50</v>
      </c>
      <c r="G15" s="46"/>
      <c r="H15" s="39">
        <v>1</v>
      </c>
      <c r="I15" s="40"/>
      <c r="J15" s="41"/>
      <c r="K15" s="42"/>
      <c r="L15" s="42"/>
      <c r="M15" s="43">
        <f t="shared" si="0"/>
        <v>0</v>
      </c>
      <c r="N15" s="30"/>
      <c r="O15" s="31"/>
    </row>
    <row r="16" spans="1:15" ht="15" customHeight="1" x14ac:dyDescent="0.2">
      <c r="A16" s="32" t="s">
        <v>32</v>
      </c>
      <c r="B16" s="33"/>
      <c r="C16" s="34" t="s">
        <v>33</v>
      </c>
      <c r="D16" s="35" t="s">
        <v>28</v>
      </c>
      <c r="E16" s="36"/>
      <c r="F16" s="37">
        <v>1</v>
      </c>
      <c r="G16" s="38"/>
      <c r="H16" s="39">
        <v>1</v>
      </c>
      <c r="I16" s="40"/>
      <c r="J16" s="41"/>
      <c r="K16" s="42"/>
      <c r="L16" s="42"/>
      <c r="M16" s="43">
        <f t="shared" si="0"/>
        <v>0</v>
      </c>
      <c r="N16" s="30"/>
      <c r="O16" s="31"/>
    </row>
    <row r="17" spans="1:15" ht="24.75" customHeight="1" x14ac:dyDescent="0.2">
      <c r="A17" s="32" t="s">
        <v>34</v>
      </c>
      <c r="B17" s="33"/>
      <c r="C17" s="34" t="s">
        <v>35</v>
      </c>
      <c r="D17" s="35" t="s">
        <v>28</v>
      </c>
      <c r="E17" s="36"/>
      <c r="F17" s="37">
        <v>3</v>
      </c>
      <c r="G17" s="38"/>
      <c r="H17" s="39">
        <v>1</v>
      </c>
      <c r="I17" s="40"/>
      <c r="J17" s="41"/>
      <c r="K17" s="42"/>
      <c r="L17" s="42"/>
      <c r="M17" s="43">
        <f t="shared" si="0"/>
        <v>0</v>
      </c>
      <c r="N17" s="30"/>
      <c r="O17" s="31"/>
    </row>
    <row r="18" spans="1:15" ht="15" customHeight="1" x14ac:dyDescent="0.2">
      <c r="A18" s="32" t="s">
        <v>36</v>
      </c>
      <c r="B18" s="33"/>
      <c r="C18" s="34" t="s">
        <v>37</v>
      </c>
      <c r="D18" s="35" t="s">
        <v>28</v>
      </c>
      <c r="E18" s="36"/>
      <c r="F18" s="37">
        <v>1</v>
      </c>
      <c r="G18" s="38"/>
      <c r="H18" s="39">
        <v>1</v>
      </c>
      <c r="I18" s="40"/>
      <c r="J18" s="41"/>
      <c r="K18" s="42"/>
      <c r="L18" s="42"/>
      <c r="M18" s="43">
        <f t="shared" si="0"/>
        <v>0</v>
      </c>
      <c r="N18" s="30"/>
      <c r="O18" s="31"/>
    </row>
    <row r="19" spans="1:15" ht="15" hidden="1" customHeight="1" x14ac:dyDescent="0.2">
      <c r="A19" s="65" t="s">
        <v>38</v>
      </c>
      <c r="B19" s="66"/>
      <c r="C19" s="66"/>
      <c r="D19" s="66"/>
      <c r="E19" s="66"/>
      <c r="F19" s="66"/>
      <c r="G19" s="66"/>
      <c r="H19" s="66"/>
      <c r="I19" s="67"/>
      <c r="J19" s="47"/>
      <c r="K19" s="47"/>
      <c r="L19" s="47"/>
      <c r="M19" s="48">
        <f>SUM(M$14:M$18)</f>
        <v>0</v>
      </c>
      <c r="N19" s="30"/>
      <c r="O19" s="49"/>
    </row>
    <row r="20" spans="1:15" ht="15" customHeight="1" x14ac:dyDescent="0.2">
      <c r="A20" s="32" t="s">
        <v>39</v>
      </c>
      <c r="B20" s="33"/>
      <c r="C20" s="34" t="s">
        <v>40</v>
      </c>
      <c r="D20" s="24"/>
      <c r="E20" s="25"/>
      <c r="F20" s="26"/>
      <c r="G20" s="27"/>
      <c r="H20" s="28"/>
      <c r="I20" s="27"/>
      <c r="J20" s="28"/>
      <c r="K20" s="28"/>
      <c r="L20" s="28"/>
      <c r="M20" s="29"/>
      <c r="N20" s="30"/>
      <c r="O20" s="31"/>
    </row>
    <row r="21" spans="1:15" ht="15" customHeight="1" x14ac:dyDescent="0.2">
      <c r="A21" s="32" t="s">
        <v>41</v>
      </c>
      <c r="B21" s="33"/>
      <c r="C21" s="34" t="s">
        <v>42</v>
      </c>
      <c r="D21" s="35" t="s">
        <v>28</v>
      </c>
      <c r="E21" s="36"/>
      <c r="F21" s="37">
        <v>1</v>
      </c>
      <c r="G21" s="38"/>
      <c r="H21" s="39">
        <v>1</v>
      </c>
      <c r="I21" s="40"/>
      <c r="J21" s="41"/>
      <c r="K21" s="42"/>
      <c r="L21" s="42"/>
      <c r="M21" s="43">
        <f t="shared" ref="M21:M24" si="1">IF(ISNUMBER($K21),IF(ISNUMBER($G21),ROUND($K21*$G21,2),ROUND($K21*$F21,2)),IF(ISNUMBER($G21),ROUND($I21*$G21,2),ROUND($I21*$F21,2)))</f>
        <v>0</v>
      </c>
      <c r="N21" s="30"/>
      <c r="O21" s="31"/>
    </row>
    <row r="22" spans="1:15" ht="15" customHeight="1" x14ac:dyDescent="0.2">
      <c r="A22" s="32" t="s">
        <v>43</v>
      </c>
      <c r="B22" s="33"/>
      <c r="C22" s="34" t="s">
        <v>44</v>
      </c>
      <c r="D22" s="35" t="s">
        <v>31</v>
      </c>
      <c r="E22" s="44"/>
      <c r="F22" s="45">
        <v>10</v>
      </c>
      <c r="G22" s="46"/>
      <c r="H22" s="39">
        <v>1</v>
      </c>
      <c r="I22" s="40"/>
      <c r="J22" s="41"/>
      <c r="K22" s="42"/>
      <c r="L22" s="42"/>
      <c r="M22" s="43">
        <f t="shared" si="1"/>
        <v>0</v>
      </c>
      <c r="N22" s="30"/>
      <c r="O22" s="31"/>
    </row>
    <row r="23" spans="1:15" ht="24.75" customHeight="1" x14ac:dyDescent="0.2">
      <c r="A23" s="32" t="s">
        <v>45</v>
      </c>
      <c r="B23" s="33"/>
      <c r="C23" s="34" t="s">
        <v>46</v>
      </c>
      <c r="D23" s="35" t="s">
        <v>28</v>
      </c>
      <c r="E23" s="36"/>
      <c r="F23" s="37">
        <v>1</v>
      </c>
      <c r="G23" s="38"/>
      <c r="H23" s="39">
        <v>1</v>
      </c>
      <c r="I23" s="40"/>
      <c r="J23" s="41"/>
      <c r="K23" s="42"/>
      <c r="L23" s="42"/>
      <c r="M23" s="43">
        <f t="shared" si="1"/>
        <v>0</v>
      </c>
      <c r="N23" s="30"/>
      <c r="O23" s="31"/>
    </row>
    <row r="24" spans="1:15" ht="15" customHeight="1" x14ac:dyDescent="0.2">
      <c r="A24" s="32" t="s">
        <v>47</v>
      </c>
      <c r="B24" s="33"/>
      <c r="C24" s="34" t="s">
        <v>37</v>
      </c>
      <c r="D24" s="35" t="s">
        <v>28</v>
      </c>
      <c r="E24" s="36"/>
      <c r="F24" s="37">
        <v>1</v>
      </c>
      <c r="G24" s="38"/>
      <c r="H24" s="39">
        <v>1</v>
      </c>
      <c r="I24" s="40"/>
      <c r="J24" s="41"/>
      <c r="K24" s="42"/>
      <c r="L24" s="42"/>
      <c r="M24" s="43">
        <f t="shared" si="1"/>
        <v>0</v>
      </c>
      <c r="N24" s="30"/>
      <c r="O24" s="31"/>
    </row>
    <row r="25" spans="1:15" ht="15" hidden="1" customHeight="1" x14ac:dyDescent="0.2">
      <c r="A25" s="65" t="s">
        <v>48</v>
      </c>
      <c r="B25" s="66"/>
      <c r="C25" s="66"/>
      <c r="D25" s="66"/>
      <c r="E25" s="66"/>
      <c r="F25" s="66"/>
      <c r="G25" s="66"/>
      <c r="H25" s="66"/>
      <c r="I25" s="67"/>
      <c r="J25" s="47"/>
      <c r="K25" s="47"/>
      <c r="L25" s="47"/>
      <c r="M25" s="48">
        <f>SUM(M$21:M$24)</f>
        <v>0</v>
      </c>
      <c r="N25" s="30"/>
      <c r="O25" s="49"/>
    </row>
    <row r="26" spans="1:15" ht="15" customHeight="1" x14ac:dyDescent="0.2">
      <c r="A26" s="65" t="s">
        <v>49</v>
      </c>
      <c r="B26" s="66"/>
      <c r="C26" s="66"/>
      <c r="D26" s="66"/>
      <c r="E26" s="66"/>
      <c r="F26" s="66"/>
      <c r="G26" s="66"/>
      <c r="H26" s="66"/>
      <c r="I26" s="67"/>
      <c r="J26" s="47"/>
      <c r="K26" s="47"/>
      <c r="L26" s="47"/>
      <c r="M26" s="48">
        <f>SUM(M$14:M$18)+SUM(M$21:M$24)</f>
        <v>0</v>
      </c>
      <c r="N26" s="30"/>
      <c r="O26" s="49"/>
    </row>
    <row r="27" spans="1:15" ht="18" customHeight="1" x14ac:dyDescent="0.2">
      <c r="A27" s="32" t="s">
        <v>50</v>
      </c>
      <c r="B27" s="33"/>
      <c r="C27" s="34" t="s">
        <v>51</v>
      </c>
      <c r="D27" s="24"/>
      <c r="E27" s="25"/>
      <c r="F27" s="26"/>
      <c r="G27" s="27"/>
      <c r="H27" s="28"/>
      <c r="I27" s="27"/>
      <c r="J27" s="28"/>
      <c r="K27" s="28"/>
      <c r="L27" s="28"/>
      <c r="M27" s="29"/>
      <c r="N27" s="30"/>
      <c r="O27" s="31"/>
    </row>
    <row r="28" spans="1:15" ht="24.75" customHeight="1" x14ac:dyDescent="0.2">
      <c r="A28" s="32" t="s">
        <v>52</v>
      </c>
      <c r="B28" s="33"/>
      <c r="C28" s="34" t="s">
        <v>53</v>
      </c>
      <c r="D28" s="35" t="s">
        <v>28</v>
      </c>
      <c r="E28" s="36"/>
      <c r="F28" s="37">
        <v>1</v>
      </c>
      <c r="G28" s="38"/>
      <c r="H28" s="39">
        <v>1</v>
      </c>
      <c r="I28" s="40"/>
      <c r="J28" s="41"/>
      <c r="K28" s="42"/>
      <c r="L28" s="42"/>
      <c r="M28" s="43">
        <f>IF(ISNUMBER($K28),IF(ISNUMBER($G28),ROUND($K28*$G28,2),ROUND($K28*$F28,2)),IF(ISNUMBER($G28),ROUND($I28*$G28,2),ROUND($I28*$F28,2)))</f>
        <v>0</v>
      </c>
      <c r="N28" s="30"/>
      <c r="O28" s="31"/>
    </row>
    <row r="29" spans="1:15" ht="15" customHeight="1" x14ac:dyDescent="0.2">
      <c r="A29" s="32" t="s">
        <v>54</v>
      </c>
      <c r="B29" s="33"/>
      <c r="C29" s="34" t="s">
        <v>55</v>
      </c>
      <c r="D29" s="24"/>
      <c r="E29" s="25"/>
      <c r="F29" s="26"/>
      <c r="G29" s="27"/>
      <c r="H29" s="28"/>
      <c r="I29" s="27"/>
      <c r="J29" s="28"/>
      <c r="K29" s="28"/>
      <c r="L29" s="28"/>
      <c r="M29" s="29"/>
      <c r="N29" s="30"/>
      <c r="O29" s="31"/>
    </row>
    <row r="30" spans="1:15" ht="15" customHeight="1" x14ac:dyDescent="0.2">
      <c r="A30" s="32" t="s">
        <v>56</v>
      </c>
      <c r="B30" s="33"/>
      <c r="C30" s="34" t="s">
        <v>57</v>
      </c>
      <c r="D30" s="35" t="s">
        <v>58</v>
      </c>
      <c r="E30" s="36"/>
      <c r="F30" s="37">
        <v>120</v>
      </c>
      <c r="G30" s="38"/>
      <c r="H30" s="39">
        <v>1</v>
      </c>
      <c r="I30" s="40"/>
      <c r="J30" s="41"/>
      <c r="K30" s="42"/>
      <c r="L30" s="42"/>
      <c r="M30" s="43">
        <f>IF(ISNUMBER($K30),IF(ISNUMBER($G30),ROUND($K30*$G30,2),ROUND($K30*$F30,2)),IF(ISNUMBER($G30),ROUND($I30*$G30,2),ROUND($I30*$F30,2)))</f>
        <v>0</v>
      </c>
      <c r="N30" s="30"/>
      <c r="O30" s="31"/>
    </row>
    <row r="31" spans="1:15" ht="15" customHeight="1" x14ac:dyDescent="0.2">
      <c r="A31" s="32" t="s">
        <v>59</v>
      </c>
      <c r="B31" s="33"/>
      <c r="C31" s="34" t="s">
        <v>60</v>
      </c>
      <c r="D31" s="24"/>
      <c r="E31" s="25"/>
      <c r="F31" s="26"/>
      <c r="G31" s="27"/>
      <c r="H31" s="28"/>
      <c r="I31" s="27"/>
      <c r="J31" s="28"/>
      <c r="K31" s="28"/>
      <c r="L31" s="28"/>
      <c r="M31" s="29"/>
      <c r="N31" s="30"/>
      <c r="O31" s="31"/>
    </row>
    <row r="32" spans="1:15" ht="15" customHeight="1" x14ac:dyDescent="0.2">
      <c r="A32" s="32" t="s">
        <v>61</v>
      </c>
      <c r="B32" s="33"/>
      <c r="C32" s="34" t="s">
        <v>62</v>
      </c>
      <c r="D32" s="35" t="s">
        <v>31</v>
      </c>
      <c r="E32" s="44"/>
      <c r="F32" s="45">
        <v>3</v>
      </c>
      <c r="G32" s="46"/>
      <c r="H32" s="39">
        <v>1</v>
      </c>
      <c r="I32" s="40"/>
      <c r="J32" s="41"/>
      <c r="K32" s="42"/>
      <c r="L32" s="42"/>
      <c r="M32" s="43">
        <f t="shared" ref="M32:M36" si="2">IF(ISNUMBER($K32),IF(ISNUMBER($G32),ROUND($K32*$G32,2),ROUND($K32*$F32,2)),IF(ISNUMBER($G32),ROUND($I32*$G32,2),ROUND($I32*$F32,2)))</f>
        <v>0</v>
      </c>
      <c r="N32" s="30"/>
      <c r="O32" s="31"/>
    </row>
    <row r="33" spans="1:15" ht="15" customHeight="1" x14ac:dyDescent="0.2">
      <c r="A33" s="32" t="s">
        <v>63</v>
      </c>
      <c r="B33" s="33"/>
      <c r="C33" s="34" t="s">
        <v>64</v>
      </c>
      <c r="D33" s="35" t="s">
        <v>31</v>
      </c>
      <c r="E33" s="44"/>
      <c r="F33" s="45">
        <v>10</v>
      </c>
      <c r="G33" s="46"/>
      <c r="H33" s="39">
        <v>1</v>
      </c>
      <c r="I33" s="40"/>
      <c r="J33" s="41"/>
      <c r="K33" s="42"/>
      <c r="L33" s="42"/>
      <c r="M33" s="43">
        <f t="shared" si="2"/>
        <v>0</v>
      </c>
      <c r="N33" s="30"/>
      <c r="O33" s="31"/>
    </row>
    <row r="34" spans="1:15" ht="15" customHeight="1" x14ac:dyDescent="0.2">
      <c r="A34" s="32" t="s">
        <v>65</v>
      </c>
      <c r="B34" s="33"/>
      <c r="C34" s="34" t="s">
        <v>66</v>
      </c>
      <c r="D34" s="35" t="s">
        <v>31</v>
      </c>
      <c r="E34" s="44"/>
      <c r="F34" s="45">
        <v>5</v>
      </c>
      <c r="G34" s="46"/>
      <c r="H34" s="39">
        <v>1</v>
      </c>
      <c r="I34" s="40"/>
      <c r="J34" s="41"/>
      <c r="K34" s="42"/>
      <c r="L34" s="42"/>
      <c r="M34" s="43">
        <f t="shared" si="2"/>
        <v>0</v>
      </c>
      <c r="N34" s="30"/>
      <c r="O34" s="31"/>
    </row>
    <row r="35" spans="1:15" ht="15" customHeight="1" x14ac:dyDescent="0.2">
      <c r="A35" s="32" t="s">
        <v>67</v>
      </c>
      <c r="B35" s="33"/>
      <c r="C35" s="34" t="s">
        <v>68</v>
      </c>
      <c r="D35" s="35" t="s">
        <v>31</v>
      </c>
      <c r="E35" s="44"/>
      <c r="F35" s="45">
        <v>18</v>
      </c>
      <c r="G35" s="46"/>
      <c r="H35" s="39">
        <v>1</v>
      </c>
      <c r="I35" s="40"/>
      <c r="J35" s="41"/>
      <c r="K35" s="42"/>
      <c r="L35" s="42"/>
      <c r="M35" s="43">
        <f t="shared" si="2"/>
        <v>0</v>
      </c>
      <c r="N35" s="30"/>
      <c r="O35" s="31"/>
    </row>
    <row r="36" spans="1:15" ht="15" customHeight="1" x14ac:dyDescent="0.2">
      <c r="A36" s="32" t="s">
        <v>69</v>
      </c>
      <c r="B36" s="33"/>
      <c r="C36" s="34" t="s">
        <v>70</v>
      </c>
      <c r="D36" s="35" t="s">
        <v>31</v>
      </c>
      <c r="E36" s="44"/>
      <c r="F36" s="45">
        <v>28</v>
      </c>
      <c r="G36" s="46"/>
      <c r="H36" s="39">
        <v>1</v>
      </c>
      <c r="I36" s="40"/>
      <c r="J36" s="41"/>
      <c r="K36" s="42"/>
      <c r="L36" s="42"/>
      <c r="M36" s="43">
        <f t="shared" si="2"/>
        <v>0</v>
      </c>
      <c r="N36" s="30"/>
      <c r="O36" s="31"/>
    </row>
    <row r="37" spans="1:15" ht="15" hidden="1" customHeight="1" x14ac:dyDescent="0.2">
      <c r="A37" s="65" t="s">
        <v>71</v>
      </c>
      <c r="B37" s="66"/>
      <c r="C37" s="66"/>
      <c r="D37" s="66"/>
      <c r="E37" s="66"/>
      <c r="F37" s="66"/>
      <c r="G37" s="66"/>
      <c r="H37" s="66"/>
      <c r="I37" s="67"/>
      <c r="J37" s="47"/>
      <c r="K37" s="47"/>
      <c r="L37" s="47"/>
      <c r="M37" s="48">
        <f>SUM(M$32:M$36)</f>
        <v>0</v>
      </c>
      <c r="N37" s="30"/>
      <c r="O37" s="49"/>
    </row>
    <row r="38" spans="1:15" ht="24.75" customHeight="1" x14ac:dyDescent="0.2">
      <c r="A38" s="32" t="s">
        <v>72</v>
      </c>
      <c r="B38" s="33"/>
      <c r="C38" s="34" t="s">
        <v>73</v>
      </c>
      <c r="D38" s="35" t="s">
        <v>28</v>
      </c>
      <c r="E38" s="36"/>
      <c r="F38" s="37">
        <v>1</v>
      </c>
      <c r="G38" s="38"/>
      <c r="H38" s="39">
        <v>1</v>
      </c>
      <c r="I38" s="40"/>
      <c r="J38" s="41"/>
      <c r="K38" s="42"/>
      <c r="L38" s="42"/>
      <c r="M38" s="43">
        <f t="shared" ref="M38:M41" si="3">IF(ISNUMBER($K38),IF(ISNUMBER($G38),ROUND($K38*$G38,2),ROUND($K38*$F38,2)),IF(ISNUMBER($G38),ROUND($I38*$G38,2),ROUND($I38*$F38,2)))</f>
        <v>0</v>
      </c>
      <c r="N38" s="30"/>
      <c r="O38" s="31"/>
    </row>
    <row r="39" spans="1:15" ht="15" customHeight="1" x14ac:dyDescent="0.2">
      <c r="A39" s="32" t="s">
        <v>74</v>
      </c>
      <c r="B39" s="33"/>
      <c r="C39" s="34" t="s">
        <v>75</v>
      </c>
      <c r="D39" s="35" t="s">
        <v>28</v>
      </c>
      <c r="E39" s="36"/>
      <c r="F39" s="37">
        <v>1</v>
      </c>
      <c r="G39" s="38"/>
      <c r="H39" s="39">
        <v>1</v>
      </c>
      <c r="I39" s="40"/>
      <c r="J39" s="41"/>
      <c r="K39" s="42"/>
      <c r="L39" s="42"/>
      <c r="M39" s="43">
        <f t="shared" si="3"/>
        <v>0</v>
      </c>
      <c r="N39" s="30"/>
      <c r="O39" s="31"/>
    </row>
    <row r="40" spans="1:15" ht="15" customHeight="1" x14ac:dyDescent="0.2">
      <c r="A40" s="32" t="s">
        <v>76</v>
      </c>
      <c r="B40" s="33"/>
      <c r="C40" s="34" t="s">
        <v>77</v>
      </c>
      <c r="D40" s="35" t="s">
        <v>28</v>
      </c>
      <c r="E40" s="36"/>
      <c r="F40" s="37">
        <v>4</v>
      </c>
      <c r="G40" s="38"/>
      <c r="H40" s="39">
        <v>1</v>
      </c>
      <c r="I40" s="40"/>
      <c r="J40" s="41"/>
      <c r="K40" s="42"/>
      <c r="L40" s="42"/>
      <c r="M40" s="43">
        <f t="shared" si="3"/>
        <v>0</v>
      </c>
      <c r="N40" s="30"/>
      <c r="O40" s="31"/>
    </row>
    <row r="41" spans="1:15" ht="24.75" customHeight="1" x14ac:dyDescent="0.2">
      <c r="A41" s="32" t="s">
        <v>78</v>
      </c>
      <c r="B41" s="33"/>
      <c r="C41" s="34" t="s">
        <v>79</v>
      </c>
      <c r="D41" s="35" t="s">
        <v>28</v>
      </c>
      <c r="E41" s="36"/>
      <c r="F41" s="37">
        <v>2</v>
      </c>
      <c r="G41" s="38"/>
      <c r="H41" s="39">
        <v>1</v>
      </c>
      <c r="I41" s="40"/>
      <c r="J41" s="41"/>
      <c r="K41" s="42"/>
      <c r="L41" s="42"/>
      <c r="M41" s="43">
        <f t="shared" si="3"/>
        <v>0</v>
      </c>
      <c r="N41" s="30"/>
      <c r="O41" s="31"/>
    </row>
    <row r="42" spans="1:15" ht="15" hidden="1" customHeight="1" x14ac:dyDescent="0.2">
      <c r="A42" s="65" t="s">
        <v>80</v>
      </c>
      <c r="B42" s="66"/>
      <c r="C42" s="66"/>
      <c r="D42" s="66"/>
      <c r="E42" s="66"/>
      <c r="F42" s="66"/>
      <c r="G42" s="66"/>
      <c r="H42" s="66"/>
      <c r="I42" s="67"/>
      <c r="J42" s="47"/>
      <c r="K42" s="47"/>
      <c r="L42" s="47"/>
      <c r="M42" s="48">
        <f>M$30+SUM(M$32:M$36)+SUM(M$38:M$41)</f>
        <v>0</v>
      </c>
      <c r="N42" s="30"/>
      <c r="O42" s="49"/>
    </row>
    <row r="43" spans="1:15" ht="24.75" customHeight="1" x14ac:dyDescent="0.2">
      <c r="A43" s="32" t="s">
        <v>81</v>
      </c>
      <c r="B43" s="33"/>
      <c r="C43" s="34" t="s">
        <v>82</v>
      </c>
      <c r="D43" s="24"/>
      <c r="E43" s="25"/>
      <c r="F43" s="26"/>
      <c r="G43" s="27"/>
      <c r="H43" s="28"/>
      <c r="I43" s="27"/>
      <c r="J43" s="28"/>
      <c r="K43" s="28"/>
      <c r="L43" s="28"/>
      <c r="M43" s="29"/>
      <c r="N43" s="30"/>
      <c r="O43" s="31"/>
    </row>
    <row r="44" spans="1:15" ht="15" customHeight="1" x14ac:dyDescent="0.2">
      <c r="A44" s="32" t="s">
        <v>83</v>
      </c>
      <c r="B44" s="33"/>
      <c r="C44" s="34" t="s">
        <v>84</v>
      </c>
      <c r="D44" s="35" t="s">
        <v>28</v>
      </c>
      <c r="E44" s="36"/>
      <c r="F44" s="37">
        <v>5</v>
      </c>
      <c r="G44" s="38"/>
      <c r="H44" s="39">
        <v>1</v>
      </c>
      <c r="I44" s="40"/>
      <c r="J44" s="41"/>
      <c r="K44" s="42"/>
      <c r="L44" s="42"/>
      <c r="M44" s="43">
        <f t="shared" ref="M44:M45" si="4">IF(ISNUMBER($K44),IF(ISNUMBER($G44),ROUND($K44*$G44,2),ROUND($K44*$F44,2)),IF(ISNUMBER($G44),ROUND($I44*$G44,2),ROUND($I44*$F44,2)))</f>
        <v>0</v>
      </c>
      <c r="N44" s="30"/>
      <c r="O44" s="31"/>
    </row>
    <row r="45" spans="1:15" ht="15" customHeight="1" x14ac:dyDescent="0.2">
      <c r="A45" s="32" t="s">
        <v>85</v>
      </c>
      <c r="B45" s="33"/>
      <c r="C45" s="34" t="s">
        <v>86</v>
      </c>
      <c r="D45" s="35" t="s">
        <v>28</v>
      </c>
      <c r="E45" s="36"/>
      <c r="F45" s="37">
        <v>1</v>
      </c>
      <c r="G45" s="38"/>
      <c r="H45" s="39">
        <v>1</v>
      </c>
      <c r="I45" s="40"/>
      <c r="J45" s="41"/>
      <c r="K45" s="42"/>
      <c r="L45" s="42"/>
      <c r="M45" s="43">
        <f t="shared" si="4"/>
        <v>0</v>
      </c>
      <c r="N45" s="30"/>
      <c r="O45" s="31"/>
    </row>
    <row r="46" spans="1:15" ht="15" hidden="1" customHeight="1" x14ac:dyDescent="0.2">
      <c r="A46" s="65" t="s">
        <v>87</v>
      </c>
      <c r="B46" s="66"/>
      <c r="C46" s="66"/>
      <c r="D46" s="66"/>
      <c r="E46" s="66"/>
      <c r="F46" s="66"/>
      <c r="G46" s="66"/>
      <c r="H46" s="66"/>
      <c r="I46" s="67"/>
      <c r="J46" s="47"/>
      <c r="K46" s="47"/>
      <c r="L46" s="47"/>
      <c r="M46" s="48">
        <f>SUM(M$44:M$45)</f>
        <v>0</v>
      </c>
      <c r="N46" s="30"/>
      <c r="O46" s="49"/>
    </row>
    <row r="47" spans="1:15" ht="24.75" customHeight="1" x14ac:dyDescent="0.2">
      <c r="A47" s="32" t="s">
        <v>88</v>
      </c>
      <c r="B47" s="33"/>
      <c r="C47" s="34" t="s">
        <v>89</v>
      </c>
      <c r="D47" s="35" t="s">
        <v>28</v>
      </c>
      <c r="E47" s="36"/>
      <c r="F47" s="37">
        <v>1</v>
      </c>
      <c r="G47" s="38"/>
      <c r="H47" s="39">
        <v>1</v>
      </c>
      <c r="I47" s="40"/>
      <c r="J47" s="41"/>
      <c r="K47" s="42"/>
      <c r="L47" s="42"/>
      <c r="M47" s="43">
        <f>IF(ISNUMBER($K47),IF(ISNUMBER($G47),ROUND($K47*$G47,2),ROUND($K47*$F47,2)),IF(ISNUMBER($G47),ROUND($I47*$G47,2),ROUND($I47*$F47,2)))</f>
        <v>0</v>
      </c>
      <c r="N47" s="30"/>
      <c r="O47" s="31"/>
    </row>
    <row r="48" spans="1:15" ht="15" customHeight="1" x14ac:dyDescent="0.2">
      <c r="A48" s="65" t="s">
        <v>90</v>
      </c>
      <c r="B48" s="66"/>
      <c r="C48" s="66"/>
      <c r="D48" s="66"/>
      <c r="E48" s="66"/>
      <c r="F48" s="66"/>
      <c r="G48" s="66"/>
      <c r="H48" s="66"/>
      <c r="I48" s="67"/>
      <c r="J48" s="47"/>
      <c r="K48" s="47"/>
      <c r="L48" s="47"/>
      <c r="M48" s="48">
        <f>M$28+M$30+SUM(M$32:M$36)+SUM(M$38:M$41)+SUM(M$44:M$45)+M$47</f>
        <v>0</v>
      </c>
      <c r="N48" s="30"/>
      <c r="O48" s="49"/>
    </row>
    <row r="49" spans="1:15" ht="18" customHeight="1" x14ac:dyDescent="0.2">
      <c r="A49" s="32" t="s">
        <v>91</v>
      </c>
      <c r="B49" s="33"/>
      <c r="C49" s="34" t="s">
        <v>92</v>
      </c>
      <c r="D49" s="24"/>
      <c r="E49" s="25"/>
      <c r="F49" s="26"/>
      <c r="G49" s="27"/>
      <c r="H49" s="28"/>
      <c r="I49" s="27"/>
      <c r="J49" s="28"/>
      <c r="K49" s="28"/>
      <c r="L49" s="28"/>
      <c r="M49" s="29"/>
      <c r="N49" s="30"/>
      <c r="O49" s="31"/>
    </row>
    <row r="50" spans="1:15" ht="24.75" customHeight="1" x14ac:dyDescent="0.2">
      <c r="A50" s="32" t="s">
        <v>93</v>
      </c>
      <c r="B50" s="33"/>
      <c r="C50" s="34" t="s">
        <v>94</v>
      </c>
      <c r="D50" s="24"/>
      <c r="E50" s="25"/>
      <c r="F50" s="26"/>
      <c r="G50" s="27"/>
      <c r="H50" s="28"/>
      <c r="I50" s="27"/>
      <c r="J50" s="28"/>
      <c r="K50" s="28"/>
      <c r="L50" s="28"/>
      <c r="M50" s="29"/>
      <c r="N50" s="30"/>
      <c r="O50" s="31"/>
    </row>
    <row r="51" spans="1:15" ht="15" customHeight="1" x14ac:dyDescent="0.2">
      <c r="A51" s="32" t="s">
        <v>95</v>
      </c>
      <c r="B51" s="33"/>
      <c r="C51" s="34" t="s">
        <v>96</v>
      </c>
      <c r="D51" s="35" t="s">
        <v>28</v>
      </c>
      <c r="E51" s="36"/>
      <c r="F51" s="37">
        <v>1</v>
      </c>
      <c r="G51" s="38"/>
      <c r="H51" s="39">
        <v>1</v>
      </c>
      <c r="I51" s="40"/>
      <c r="J51" s="41"/>
      <c r="K51" s="42"/>
      <c r="L51" s="42"/>
      <c r="M51" s="43">
        <f>IF(ISNUMBER($K51),IF(ISNUMBER($G51),ROUND($K51*$G51,2),ROUND($K51*$F51,2)),IF(ISNUMBER($G51),ROUND($I51*$G51,2),ROUND($I51*$F51,2)))</f>
        <v>0</v>
      </c>
      <c r="N51" s="30"/>
      <c r="O51" s="31"/>
    </row>
    <row r="52" spans="1:15" ht="24.75" customHeight="1" x14ac:dyDescent="0.2">
      <c r="A52" s="32" t="s">
        <v>97</v>
      </c>
      <c r="B52" s="33"/>
      <c r="C52" s="34" t="s">
        <v>98</v>
      </c>
      <c r="D52" s="24"/>
      <c r="E52" s="25"/>
      <c r="F52" s="26"/>
      <c r="G52" s="27"/>
      <c r="H52" s="28"/>
      <c r="I52" s="27"/>
      <c r="J52" s="28"/>
      <c r="K52" s="28"/>
      <c r="L52" s="28"/>
      <c r="M52" s="29"/>
      <c r="N52" s="30"/>
      <c r="O52" s="31"/>
    </row>
    <row r="53" spans="1:15" ht="15" customHeight="1" x14ac:dyDescent="0.2">
      <c r="A53" s="32" t="s">
        <v>99</v>
      </c>
      <c r="B53" s="33"/>
      <c r="C53" s="34" t="s">
        <v>100</v>
      </c>
      <c r="D53" s="35" t="s">
        <v>28</v>
      </c>
      <c r="E53" s="36"/>
      <c r="F53" s="37">
        <v>1</v>
      </c>
      <c r="G53" s="38"/>
      <c r="H53" s="39">
        <v>1</v>
      </c>
      <c r="I53" s="40"/>
      <c r="J53" s="41"/>
      <c r="K53" s="42"/>
      <c r="L53" s="42"/>
      <c r="M53" s="43">
        <f t="shared" ref="M53:M54" si="5">IF(ISNUMBER($K53),IF(ISNUMBER($G53),ROUND($K53*$G53,2),ROUND($K53*$F53,2)),IF(ISNUMBER($G53),ROUND($I53*$G53,2),ROUND($I53*$F53,2)))</f>
        <v>0</v>
      </c>
      <c r="N53" s="30"/>
      <c r="O53" s="31"/>
    </row>
    <row r="54" spans="1:15" ht="15" customHeight="1" x14ac:dyDescent="0.2">
      <c r="A54" s="32" t="s">
        <v>101</v>
      </c>
      <c r="B54" s="33"/>
      <c r="C54" s="34" t="s">
        <v>102</v>
      </c>
      <c r="D54" s="35" t="s">
        <v>28</v>
      </c>
      <c r="E54" s="36"/>
      <c r="F54" s="37">
        <v>1</v>
      </c>
      <c r="G54" s="38"/>
      <c r="H54" s="39">
        <v>1</v>
      </c>
      <c r="I54" s="40"/>
      <c r="J54" s="41"/>
      <c r="K54" s="42"/>
      <c r="L54" s="42"/>
      <c r="M54" s="43">
        <f t="shared" si="5"/>
        <v>0</v>
      </c>
      <c r="N54" s="30"/>
      <c r="O54" s="31"/>
    </row>
    <row r="55" spans="1:15" ht="15" hidden="1" customHeight="1" x14ac:dyDescent="0.2">
      <c r="A55" s="65" t="s">
        <v>103</v>
      </c>
      <c r="B55" s="66"/>
      <c r="C55" s="66"/>
      <c r="D55" s="66"/>
      <c r="E55" s="66"/>
      <c r="F55" s="66"/>
      <c r="G55" s="66"/>
      <c r="H55" s="66"/>
      <c r="I55" s="67"/>
      <c r="J55" s="47"/>
      <c r="K55" s="47"/>
      <c r="L55" s="47"/>
      <c r="M55" s="48">
        <f>SUM(M$53:M$54)</f>
        <v>0</v>
      </c>
      <c r="N55" s="30"/>
      <c r="O55" s="49"/>
    </row>
    <row r="56" spans="1:15" ht="24.75" customHeight="1" x14ac:dyDescent="0.2">
      <c r="A56" s="32" t="s">
        <v>104</v>
      </c>
      <c r="B56" s="33"/>
      <c r="C56" s="34" t="s">
        <v>105</v>
      </c>
      <c r="D56" s="35" t="s">
        <v>28</v>
      </c>
      <c r="E56" s="36"/>
      <c r="F56" s="37">
        <v>1</v>
      </c>
      <c r="G56" s="38"/>
      <c r="H56" s="39">
        <v>1</v>
      </c>
      <c r="I56" s="40"/>
      <c r="J56" s="41"/>
      <c r="K56" s="42"/>
      <c r="L56" s="42"/>
      <c r="M56" s="43">
        <f t="shared" ref="M56:M57" si="6">IF(ISNUMBER($K56),IF(ISNUMBER($G56),ROUND($K56*$G56,2),ROUND($K56*$F56,2)),IF(ISNUMBER($G56),ROUND($I56*$G56,2),ROUND($I56*$F56,2)))</f>
        <v>0</v>
      </c>
      <c r="N56" s="30"/>
      <c r="O56" s="31"/>
    </row>
    <row r="57" spans="1:15" ht="24.75" customHeight="1" x14ac:dyDescent="0.2">
      <c r="A57" s="32" t="s">
        <v>106</v>
      </c>
      <c r="B57" s="33"/>
      <c r="C57" s="34" t="s">
        <v>107</v>
      </c>
      <c r="D57" s="35" t="s">
        <v>28</v>
      </c>
      <c r="E57" s="36"/>
      <c r="F57" s="37">
        <v>1</v>
      </c>
      <c r="G57" s="38"/>
      <c r="H57" s="39">
        <v>1</v>
      </c>
      <c r="I57" s="40"/>
      <c r="J57" s="41"/>
      <c r="K57" s="42"/>
      <c r="L57" s="42"/>
      <c r="M57" s="43">
        <f t="shared" si="6"/>
        <v>0</v>
      </c>
      <c r="N57" s="30"/>
      <c r="O57" s="31"/>
    </row>
    <row r="58" spans="1:15" ht="24.75" customHeight="1" x14ac:dyDescent="0.2">
      <c r="A58" s="32" t="s">
        <v>108</v>
      </c>
      <c r="B58" s="33"/>
      <c r="C58" s="34" t="s">
        <v>109</v>
      </c>
      <c r="D58" s="24"/>
      <c r="E58" s="25"/>
      <c r="F58" s="26"/>
      <c r="G58" s="27"/>
      <c r="H58" s="28"/>
      <c r="I58" s="27"/>
      <c r="J58" s="28"/>
      <c r="K58" s="28"/>
      <c r="L58" s="28"/>
      <c r="M58" s="29"/>
      <c r="N58" s="30"/>
      <c r="O58" s="31"/>
    </row>
    <row r="59" spans="1:15" ht="24.75" customHeight="1" x14ac:dyDescent="0.2">
      <c r="A59" s="32" t="s">
        <v>110</v>
      </c>
      <c r="B59" s="33"/>
      <c r="C59" s="34" t="s">
        <v>111</v>
      </c>
      <c r="D59" s="35" t="s">
        <v>28</v>
      </c>
      <c r="E59" s="36"/>
      <c r="F59" s="37">
        <v>1</v>
      </c>
      <c r="G59" s="38"/>
      <c r="H59" s="39">
        <v>1</v>
      </c>
      <c r="I59" s="40"/>
      <c r="J59" s="41"/>
      <c r="K59" s="42"/>
      <c r="L59" s="42"/>
      <c r="M59" s="43">
        <f t="shared" ref="M59:M60" si="7">IF(ISNUMBER($K59),IF(ISNUMBER($G59),ROUND($K59*$G59,2),ROUND($K59*$F59,2)),IF(ISNUMBER($G59),ROUND($I59*$G59,2),ROUND($I59*$F59,2)))</f>
        <v>0</v>
      </c>
      <c r="N59" s="30"/>
      <c r="O59" s="31"/>
    </row>
    <row r="60" spans="1:15" ht="15" customHeight="1" x14ac:dyDescent="0.2">
      <c r="A60" s="32" t="s">
        <v>112</v>
      </c>
      <c r="B60" s="33"/>
      <c r="C60" s="34" t="s">
        <v>113</v>
      </c>
      <c r="D60" s="35" t="s">
        <v>28</v>
      </c>
      <c r="E60" s="36"/>
      <c r="F60" s="37">
        <v>1</v>
      </c>
      <c r="G60" s="38"/>
      <c r="H60" s="39">
        <v>1</v>
      </c>
      <c r="I60" s="40"/>
      <c r="J60" s="41"/>
      <c r="K60" s="42"/>
      <c r="L60" s="42"/>
      <c r="M60" s="43">
        <f t="shared" si="7"/>
        <v>0</v>
      </c>
      <c r="N60" s="30"/>
      <c r="O60" s="31"/>
    </row>
    <row r="61" spans="1:15" ht="15" hidden="1" customHeight="1" x14ac:dyDescent="0.2">
      <c r="A61" s="65" t="s">
        <v>114</v>
      </c>
      <c r="B61" s="66"/>
      <c r="C61" s="66"/>
      <c r="D61" s="66"/>
      <c r="E61" s="66"/>
      <c r="F61" s="66"/>
      <c r="G61" s="66"/>
      <c r="H61" s="66"/>
      <c r="I61" s="67"/>
      <c r="J61" s="47"/>
      <c r="K61" s="47"/>
      <c r="L61" s="47"/>
      <c r="M61" s="48">
        <f>SUM(M$59:M$60)</f>
        <v>0</v>
      </c>
      <c r="N61" s="30"/>
      <c r="O61" s="49"/>
    </row>
    <row r="62" spans="1:15" ht="15" customHeight="1" x14ac:dyDescent="0.2">
      <c r="A62" s="32" t="s">
        <v>115</v>
      </c>
      <c r="B62" s="33"/>
      <c r="C62" s="34" t="s">
        <v>116</v>
      </c>
      <c r="D62" s="24"/>
      <c r="E62" s="25"/>
      <c r="F62" s="26"/>
      <c r="G62" s="27"/>
      <c r="H62" s="28"/>
      <c r="I62" s="27"/>
      <c r="J62" s="28"/>
      <c r="K62" s="28"/>
      <c r="L62" s="28"/>
      <c r="M62" s="29"/>
      <c r="N62" s="30"/>
      <c r="O62" s="31"/>
    </row>
    <row r="63" spans="1:15" ht="15" customHeight="1" x14ac:dyDescent="0.2">
      <c r="A63" s="32" t="s">
        <v>117</v>
      </c>
      <c r="B63" s="33"/>
      <c r="C63" s="34" t="s">
        <v>118</v>
      </c>
      <c r="D63" s="24"/>
      <c r="E63" s="25"/>
      <c r="F63" s="26"/>
      <c r="G63" s="27"/>
      <c r="H63" s="28"/>
      <c r="I63" s="27"/>
      <c r="J63" s="28"/>
      <c r="K63" s="28"/>
      <c r="L63" s="28"/>
      <c r="M63" s="29"/>
      <c r="N63" s="30"/>
      <c r="O63" s="31"/>
    </row>
    <row r="64" spans="1:15" ht="15" customHeight="1" x14ac:dyDescent="0.2">
      <c r="A64" s="32" t="s">
        <v>119</v>
      </c>
      <c r="B64" s="33"/>
      <c r="C64" s="34" t="s">
        <v>120</v>
      </c>
      <c r="D64" s="24"/>
      <c r="E64" s="25"/>
      <c r="F64" s="26"/>
      <c r="G64" s="27"/>
      <c r="H64" s="28"/>
      <c r="I64" s="27"/>
      <c r="J64" s="28"/>
      <c r="K64" s="28"/>
      <c r="L64" s="28"/>
      <c r="M64" s="29"/>
      <c r="N64" s="30"/>
      <c r="O64" s="31"/>
    </row>
    <row r="65" spans="1:15" ht="15" customHeight="1" x14ac:dyDescent="0.2">
      <c r="A65" s="32" t="s">
        <v>121</v>
      </c>
      <c r="B65" s="33"/>
      <c r="C65" s="34" t="s">
        <v>122</v>
      </c>
      <c r="D65" s="24"/>
      <c r="E65" s="25"/>
      <c r="F65" s="26"/>
      <c r="G65" s="27"/>
      <c r="H65" s="28"/>
      <c r="I65" s="27"/>
      <c r="J65" s="28"/>
      <c r="K65" s="28"/>
      <c r="L65" s="28"/>
      <c r="M65" s="29"/>
      <c r="N65" s="30"/>
      <c r="O65" s="31"/>
    </row>
    <row r="66" spans="1:15" ht="24.75" customHeight="1" x14ac:dyDescent="0.2">
      <c r="A66" s="32" t="s">
        <v>123</v>
      </c>
      <c r="B66" s="33"/>
      <c r="C66" s="34" t="s">
        <v>124</v>
      </c>
      <c r="D66" s="35" t="s">
        <v>28</v>
      </c>
      <c r="E66" s="36"/>
      <c r="F66" s="37">
        <v>1</v>
      </c>
      <c r="G66" s="38"/>
      <c r="H66" s="39">
        <v>1</v>
      </c>
      <c r="I66" s="40"/>
      <c r="J66" s="41"/>
      <c r="K66" s="42"/>
      <c r="L66" s="42"/>
      <c r="M66" s="43">
        <f t="shared" ref="M66:M78" si="8">IF(ISNUMBER($K66),IF(ISNUMBER($G66),ROUND($K66*$G66,2),ROUND($K66*$F66,2)),IF(ISNUMBER($G66),ROUND($I66*$G66,2),ROUND($I66*$F66,2)))</f>
        <v>0</v>
      </c>
      <c r="N66" s="30"/>
      <c r="O66" s="31"/>
    </row>
    <row r="67" spans="1:15" ht="24.75" customHeight="1" x14ac:dyDescent="0.2">
      <c r="A67" s="32" t="s">
        <v>125</v>
      </c>
      <c r="B67" s="33"/>
      <c r="C67" s="34" t="s">
        <v>126</v>
      </c>
      <c r="D67" s="35" t="s">
        <v>28</v>
      </c>
      <c r="E67" s="36"/>
      <c r="F67" s="37">
        <v>1</v>
      </c>
      <c r="G67" s="38"/>
      <c r="H67" s="39">
        <v>1</v>
      </c>
      <c r="I67" s="40"/>
      <c r="J67" s="41"/>
      <c r="K67" s="42"/>
      <c r="L67" s="42"/>
      <c r="M67" s="43">
        <f t="shared" si="8"/>
        <v>0</v>
      </c>
      <c r="N67" s="30"/>
      <c r="O67" s="31"/>
    </row>
    <row r="68" spans="1:15" ht="24.75" customHeight="1" x14ac:dyDescent="0.2">
      <c r="A68" s="32" t="s">
        <v>127</v>
      </c>
      <c r="B68" s="33"/>
      <c r="C68" s="34" t="s">
        <v>128</v>
      </c>
      <c r="D68" s="35" t="s">
        <v>28</v>
      </c>
      <c r="E68" s="36"/>
      <c r="F68" s="37">
        <v>1</v>
      </c>
      <c r="G68" s="38"/>
      <c r="H68" s="39">
        <v>1</v>
      </c>
      <c r="I68" s="40"/>
      <c r="J68" s="41"/>
      <c r="K68" s="42"/>
      <c r="L68" s="42"/>
      <c r="M68" s="43">
        <f t="shared" si="8"/>
        <v>0</v>
      </c>
      <c r="N68" s="30"/>
      <c r="O68" s="31"/>
    </row>
    <row r="69" spans="1:15" ht="24.75" customHeight="1" x14ac:dyDescent="0.2">
      <c r="A69" s="32" t="s">
        <v>129</v>
      </c>
      <c r="B69" s="33"/>
      <c r="C69" s="34" t="s">
        <v>130</v>
      </c>
      <c r="D69" s="35" t="s">
        <v>28</v>
      </c>
      <c r="E69" s="36"/>
      <c r="F69" s="37">
        <v>1</v>
      </c>
      <c r="G69" s="38"/>
      <c r="H69" s="39">
        <v>1</v>
      </c>
      <c r="I69" s="40"/>
      <c r="J69" s="41"/>
      <c r="K69" s="42"/>
      <c r="L69" s="42"/>
      <c r="M69" s="43">
        <f t="shared" si="8"/>
        <v>0</v>
      </c>
      <c r="N69" s="30"/>
      <c r="O69" s="31"/>
    </row>
    <row r="70" spans="1:15" ht="24.75" customHeight="1" x14ac:dyDescent="0.2">
      <c r="A70" s="32" t="s">
        <v>131</v>
      </c>
      <c r="B70" s="33"/>
      <c r="C70" s="34" t="s">
        <v>132</v>
      </c>
      <c r="D70" s="35" t="s">
        <v>28</v>
      </c>
      <c r="E70" s="36"/>
      <c r="F70" s="37">
        <v>1</v>
      </c>
      <c r="G70" s="38"/>
      <c r="H70" s="39">
        <v>1</v>
      </c>
      <c r="I70" s="40"/>
      <c r="J70" s="41"/>
      <c r="K70" s="42"/>
      <c r="L70" s="42"/>
      <c r="M70" s="43">
        <f t="shared" si="8"/>
        <v>0</v>
      </c>
      <c r="N70" s="30"/>
      <c r="O70" s="31"/>
    </row>
    <row r="71" spans="1:15" ht="15" customHeight="1" x14ac:dyDescent="0.2">
      <c r="A71" s="32" t="s">
        <v>133</v>
      </c>
      <c r="B71" s="33"/>
      <c r="C71" s="34" t="s">
        <v>134</v>
      </c>
      <c r="D71" s="35" t="s">
        <v>28</v>
      </c>
      <c r="E71" s="36"/>
      <c r="F71" s="37">
        <v>1</v>
      </c>
      <c r="G71" s="38"/>
      <c r="H71" s="39">
        <v>1</v>
      </c>
      <c r="I71" s="40"/>
      <c r="J71" s="41"/>
      <c r="K71" s="42"/>
      <c r="L71" s="42"/>
      <c r="M71" s="43">
        <f t="shared" si="8"/>
        <v>0</v>
      </c>
      <c r="N71" s="30"/>
      <c r="O71" s="31"/>
    </row>
    <row r="72" spans="1:15" ht="24.75" customHeight="1" x14ac:dyDescent="0.2">
      <c r="A72" s="32" t="s">
        <v>135</v>
      </c>
      <c r="B72" s="33"/>
      <c r="C72" s="34" t="s">
        <v>136</v>
      </c>
      <c r="D72" s="35" t="s">
        <v>28</v>
      </c>
      <c r="E72" s="36"/>
      <c r="F72" s="37">
        <v>1</v>
      </c>
      <c r="G72" s="38"/>
      <c r="H72" s="39">
        <v>1</v>
      </c>
      <c r="I72" s="40"/>
      <c r="J72" s="41"/>
      <c r="K72" s="42"/>
      <c r="L72" s="42"/>
      <c r="M72" s="43">
        <f t="shared" si="8"/>
        <v>0</v>
      </c>
      <c r="N72" s="30"/>
      <c r="O72" s="31"/>
    </row>
    <row r="73" spans="1:15" ht="24.75" customHeight="1" x14ac:dyDescent="0.2">
      <c r="A73" s="32" t="s">
        <v>137</v>
      </c>
      <c r="B73" s="33"/>
      <c r="C73" s="34" t="s">
        <v>138</v>
      </c>
      <c r="D73" s="35" t="s">
        <v>28</v>
      </c>
      <c r="E73" s="36"/>
      <c r="F73" s="37">
        <v>2</v>
      </c>
      <c r="G73" s="38"/>
      <c r="H73" s="39">
        <v>1</v>
      </c>
      <c r="I73" s="40"/>
      <c r="J73" s="41"/>
      <c r="K73" s="42"/>
      <c r="L73" s="42"/>
      <c r="M73" s="43">
        <f t="shared" si="8"/>
        <v>0</v>
      </c>
      <c r="N73" s="30"/>
      <c r="O73" s="31"/>
    </row>
    <row r="74" spans="1:15" ht="24.75" customHeight="1" x14ac:dyDescent="0.2">
      <c r="A74" s="32" t="s">
        <v>139</v>
      </c>
      <c r="B74" s="33"/>
      <c r="C74" s="34" t="s">
        <v>140</v>
      </c>
      <c r="D74" s="35" t="s">
        <v>28</v>
      </c>
      <c r="E74" s="36"/>
      <c r="F74" s="37">
        <v>1</v>
      </c>
      <c r="G74" s="38"/>
      <c r="H74" s="39">
        <v>1</v>
      </c>
      <c r="I74" s="40"/>
      <c r="J74" s="41"/>
      <c r="K74" s="42"/>
      <c r="L74" s="42"/>
      <c r="M74" s="43">
        <f t="shared" si="8"/>
        <v>0</v>
      </c>
      <c r="N74" s="30"/>
      <c r="O74" s="31"/>
    </row>
    <row r="75" spans="1:15" ht="24.75" customHeight="1" x14ac:dyDescent="0.2">
      <c r="A75" s="32" t="s">
        <v>141</v>
      </c>
      <c r="B75" s="33"/>
      <c r="C75" s="34" t="s">
        <v>142</v>
      </c>
      <c r="D75" s="35" t="s">
        <v>28</v>
      </c>
      <c r="E75" s="36"/>
      <c r="F75" s="37">
        <v>1</v>
      </c>
      <c r="G75" s="38"/>
      <c r="H75" s="39">
        <v>1</v>
      </c>
      <c r="I75" s="40"/>
      <c r="J75" s="41"/>
      <c r="K75" s="42"/>
      <c r="L75" s="42"/>
      <c r="M75" s="43">
        <f t="shared" si="8"/>
        <v>0</v>
      </c>
      <c r="N75" s="30"/>
      <c r="O75" s="31"/>
    </row>
    <row r="76" spans="1:15" ht="24.75" customHeight="1" x14ac:dyDescent="0.2">
      <c r="A76" s="32" t="s">
        <v>143</v>
      </c>
      <c r="B76" s="33"/>
      <c r="C76" s="34" t="s">
        <v>144</v>
      </c>
      <c r="D76" s="35" t="s">
        <v>28</v>
      </c>
      <c r="E76" s="36"/>
      <c r="F76" s="37">
        <v>1</v>
      </c>
      <c r="G76" s="38"/>
      <c r="H76" s="39">
        <v>1</v>
      </c>
      <c r="I76" s="40"/>
      <c r="J76" s="41"/>
      <c r="K76" s="42"/>
      <c r="L76" s="42"/>
      <c r="M76" s="43">
        <f t="shared" si="8"/>
        <v>0</v>
      </c>
      <c r="N76" s="30"/>
      <c r="O76" s="31"/>
    </row>
    <row r="77" spans="1:15" ht="24.75" customHeight="1" x14ac:dyDescent="0.2">
      <c r="A77" s="32" t="s">
        <v>145</v>
      </c>
      <c r="B77" s="33"/>
      <c r="C77" s="34" t="s">
        <v>146</v>
      </c>
      <c r="D77" s="35" t="s">
        <v>28</v>
      </c>
      <c r="E77" s="36"/>
      <c r="F77" s="37">
        <v>1</v>
      </c>
      <c r="G77" s="38"/>
      <c r="H77" s="39">
        <v>1</v>
      </c>
      <c r="I77" s="40"/>
      <c r="J77" s="41"/>
      <c r="K77" s="42"/>
      <c r="L77" s="42"/>
      <c r="M77" s="43">
        <f t="shared" si="8"/>
        <v>0</v>
      </c>
      <c r="N77" s="30"/>
      <c r="O77" s="31"/>
    </row>
    <row r="78" spans="1:15" ht="24.75" customHeight="1" x14ac:dyDescent="0.2">
      <c r="A78" s="32" t="s">
        <v>147</v>
      </c>
      <c r="B78" s="33"/>
      <c r="C78" s="34" t="s">
        <v>148</v>
      </c>
      <c r="D78" s="35" t="s">
        <v>28</v>
      </c>
      <c r="E78" s="36"/>
      <c r="F78" s="37">
        <v>1</v>
      </c>
      <c r="G78" s="38"/>
      <c r="H78" s="39">
        <v>1</v>
      </c>
      <c r="I78" s="40"/>
      <c r="J78" s="41"/>
      <c r="K78" s="42"/>
      <c r="L78" s="42"/>
      <c r="M78" s="43">
        <f t="shared" si="8"/>
        <v>0</v>
      </c>
      <c r="N78" s="30"/>
      <c r="O78" s="31"/>
    </row>
    <row r="79" spans="1:15" ht="15" hidden="1" customHeight="1" x14ac:dyDescent="0.2">
      <c r="A79" s="65" t="s">
        <v>149</v>
      </c>
      <c r="B79" s="66"/>
      <c r="C79" s="66"/>
      <c r="D79" s="66"/>
      <c r="E79" s="66"/>
      <c r="F79" s="66"/>
      <c r="G79" s="66"/>
      <c r="H79" s="66"/>
      <c r="I79" s="67"/>
      <c r="J79" s="47"/>
      <c r="K79" s="47"/>
      <c r="L79" s="47"/>
      <c r="M79" s="48">
        <f>SUM(M$66:M$78)</f>
        <v>0</v>
      </c>
      <c r="N79" s="30"/>
      <c r="O79" s="49"/>
    </row>
    <row r="80" spans="1:15" ht="34.5" customHeight="1" x14ac:dyDescent="0.2">
      <c r="A80" s="32" t="s">
        <v>150</v>
      </c>
      <c r="B80" s="33"/>
      <c r="C80" s="34" t="s">
        <v>151</v>
      </c>
      <c r="D80" s="35" t="s">
        <v>28</v>
      </c>
      <c r="E80" s="36"/>
      <c r="F80" s="37">
        <v>1</v>
      </c>
      <c r="G80" s="38"/>
      <c r="H80" s="39">
        <v>1</v>
      </c>
      <c r="I80" s="40"/>
      <c r="J80" s="41"/>
      <c r="K80" s="42"/>
      <c r="L80" s="42"/>
      <c r="M80" s="43">
        <f>IF(ISNUMBER($K80),IF(ISNUMBER($G80),ROUND($K80*$G80,2),ROUND($K80*$F80,2)),IF(ISNUMBER($G80),ROUND($I80*$G80,2),ROUND($I80*$F80,2)))</f>
        <v>0</v>
      </c>
      <c r="N80" s="30"/>
      <c r="O80" s="31"/>
    </row>
    <row r="81" spans="1:15" ht="15" hidden="1" customHeight="1" x14ac:dyDescent="0.2">
      <c r="A81" s="65" t="s">
        <v>152</v>
      </c>
      <c r="B81" s="66"/>
      <c r="C81" s="66"/>
      <c r="D81" s="66"/>
      <c r="E81" s="66"/>
      <c r="F81" s="66"/>
      <c r="G81" s="66"/>
      <c r="H81" s="66"/>
      <c r="I81" s="67"/>
      <c r="J81" s="47"/>
      <c r="K81" s="47"/>
      <c r="L81" s="47"/>
      <c r="M81" s="48">
        <f>SUM(M$66:M$78)+M$80</f>
        <v>0</v>
      </c>
      <c r="N81" s="30"/>
      <c r="O81" s="49"/>
    </row>
    <row r="82" spans="1:15" ht="15" customHeight="1" x14ac:dyDescent="0.2">
      <c r="A82" s="32" t="s">
        <v>153</v>
      </c>
      <c r="B82" s="33"/>
      <c r="C82" s="34" t="s">
        <v>154</v>
      </c>
      <c r="D82" s="35" t="s">
        <v>31</v>
      </c>
      <c r="E82" s="44"/>
      <c r="F82" s="45">
        <v>70</v>
      </c>
      <c r="G82" s="46"/>
      <c r="H82" s="39">
        <v>1</v>
      </c>
      <c r="I82" s="40"/>
      <c r="J82" s="41"/>
      <c r="K82" s="42"/>
      <c r="L82" s="42"/>
      <c r="M82" s="43">
        <f t="shared" ref="M82:M83" si="9">IF(ISNUMBER($K82),IF(ISNUMBER($G82),ROUND($K82*$G82,2),ROUND($K82*$F82,2)),IF(ISNUMBER($G82),ROUND($I82*$G82,2),ROUND($I82*$F82,2)))</f>
        <v>0</v>
      </c>
      <c r="N82" s="30"/>
      <c r="O82" s="31"/>
    </row>
    <row r="83" spans="1:15" ht="15" customHeight="1" x14ac:dyDescent="0.2">
      <c r="A83" s="32" t="s">
        <v>155</v>
      </c>
      <c r="B83" s="33"/>
      <c r="C83" s="34" t="s">
        <v>156</v>
      </c>
      <c r="D83" s="35" t="s">
        <v>31</v>
      </c>
      <c r="E83" s="44"/>
      <c r="F83" s="45">
        <v>70</v>
      </c>
      <c r="G83" s="46"/>
      <c r="H83" s="39">
        <v>1</v>
      </c>
      <c r="I83" s="40"/>
      <c r="J83" s="41"/>
      <c r="K83" s="42"/>
      <c r="L83" s="42"/>
      <c r="M83" s="43">
        <f t="shared" si="9"/>
        <v>0</v>
      </c>
      <c r="N83" s="30"/>
      <c r="O83" s="31"/>
    </row>
    <row r="84" spans="1:15" ht="15" hidden="1" customHeight="1" x14ac:dyDescent="0.2">
      <c r="A84" s="65" t="s">
        <v>157</v>
      </c>
      <c r="B84" s="66"/>
      <c r="C84" s="66"/>
      <c r="D84" s="66"/>
      <c r="E84" s="66"/>
      <c r="F84" s="66"/>
      <c r="G84" s="66"/>
      <c r="H84" s="66"/>
      <c r="I84" s="67"/>
      <c r="J84" s="47"/>
      <c r="K84" s="47"/>
      <c r="L84" s="47"/>
      <c r="M84" s="48">
        <f>SUM(M$66:M$78)+M$80+SUM(M$82:M$83)</f>
        <v>0</v>
      </c>
      <c r="N84" s="30"/>
      <c r="O84" s="49"/>
    </row>
    <row r="85" spans="1:15" ht="24.75" customHeight="1" x14ac:dyDescent="0.2">
      <c r="A85" s="32" t="s">
        <v>158</v>
      </c>
      <c r="B85" s="33"/>
      <c r="C85" s="34" t="s">
        <v>159</v>
      </c>
      <c r="D85" s="24"/>
      <c r="E85" s="25"/>
      <c r="F85" s="26"/>
      <c r="G85" s="27"/>
      <c r="H85" s="28"/>
      <c r="I85" s="27"/>
      <c r="J85" s="28"/>
      <c r="K85" s="28"/>
      <c r="L85" s="28"/>
      <c r="M85" s="29"/>
      <c r="N85" s="30"/>
      <c r="O85" s="31"/>
    </row>
    <row r="86" spans="1:15" ht="15" customHeight="1" x14ac:dyDescent="0.2">
      <c r="A86" s="32" t="s">
        <v>160</v>
      </c>
      <c r="B86" s="33"/>
      <c r="C86" s="34" t="s">
        <v>161</v>
      </c>
      <c r="D86" s="35" t="s">
        <v>28</v>
      </c>
      <c r="E86" s="36"/>
      <c r="F86" s="37">
        <v>8</v>
      </c>
      <c r="G86" s="38"/>
      <c r="H86" s="39">
        <v>1</v>
      </c>
      <c r="I86" s="40"/>
      <c r="J86" s="41"/>
      <c r="K86" s="42"/>
      <c r="L86" s="42"/>
      <c r="M86" s="43">
        <f t="shared" ref="M86:M87" si="10">IF(ISNUMBER($K86),IF(ISNUMBER($G86),ROUND($K86*$G86,2),ROUND($K86*$F86,2)),IF(ISNUMBER($G86),ROUND($I86*$G86,2),ROUND($I86*$F86,2)))</f>
        <v>0</v>
      </c>
      <c r="N86" s="30"/>
      <c r="O86" s="31"/>
    </row>
    <row r="87" spans="1:15" ht="15" customHeight="1" x14ac:dyDescent="0.2">
      <c r="A87" s="32" t="s">
        <v>162</v>
      </c>
      <c r="B87" s="33"/>
      <c r="C87" s="34" t="s">
        <v>163</v>
      </c>
      <c r="D87" s="35" t="s">
        <v>164</v>
      </c>
      <c r="E87" s="50"/>
      <c r="F87" s="51">
        <v>10</v>
      </c>
      <c r="G87" s="52"/>
      <c r="H87" s="39">
        <v>1</v>
      </c>
      <c r="I87" s="40"/>
      <c r="J87" s="41"/>
      <c r="K87" s="42"/>
      <c r="L87" s="42"/>
      <c r="M87" s="43">
        <f t="shared" si="10"/>
        <v>0</v>
      </c>
      <c r="N87" s="30"/>
      <c r="O87" s="31"/>
    </row>
    <row r="88" spans="1:15" ht="15" hidden="1" customHeight="1" x14ac:dyDescent="0.2">
      <c r="A88" s="65" t="s">
        <v>165</v>
      </c>
      <c r="B88" s="66"/>
      <c r="C88" s="66"/>
      <c r="D88" s="66"/>
      <c r="E88" s="66"/>
      <c r="F88" s="66"/>
      <c r="G88" s="66"/>
      <c r="H88" s="66"/>
      <c r="I88" s="67"/>
      <c r="J88" s="47"/>
      <c r="K88" s="47"/>
      <c r="L88" s="47"/>
      <c r="M88" s="48">
        <f>SUM(M$86:M$87)</f>
        <v>0</v>
      </c>
      <c r="N88" s="30"/>
      <c r="O88" s="49"/>
    </row>
    <row r="89" spans="1:15" ht="24.75" customHeight="1" x14ac:dyDescent="0.2">
      <c r="A89" s="32" t="s">
        <v>166</v>
      </c>
      <c r="B89" s="33"/>
      <c r="C89" s="34" t="s">
        <v>167</v>
      </c>
      <c r="D89" s="24"/>
      <c r="E89" s="25"/>
      <c r="F89" s="26"/>
      <c r="G89" s="27"/>
      <c r="H89" s="28"/>
      <c r="I89" s="27"/>
      <c r="J89" s="28"/>
      <c r="K89" s="28"/>
      <c r="L89" s="28"/>
      <c r="M89" s="29"/>
      <c r="N89" s="30"/>
      <c r="O89" s="31"/>
    </row>
    <row r="90" spans="1:15" ht="24.75" customHeight="1" x14ac:dyDescent="0.2">
      <c r="A90" s="32" t="s">
        <v>168</v>
      </c>
      <c r="B90" s="33"/>
      <c r="C90" s="34" t="s">
        <v>169</v>
      </c>
      <c r="D90" s="35" t="s">
        <v>164</v>
      </c>
      <c r="E90" s="50"/>
      <c r="F90" s="51">
        <v>2</v>
      </c>
      <c r="G90" s="52"/>
      <c r="H90" s="39">
        <v>1</v>
      </c>
      <c r="I90" s="40"/>
      <c r="J90" s="41"/>
      <c r="K90" s="42"/>
      <c r="L90" s="42"/>
      <c r="M90" s="43">
        <f t="shared" ref="M90:M91" si="11">IF(ISNUMBER($K90),IF(ISNUMBER($G90),ROUND($K90*$G90,2),ROUND($K90*$F90,2)),IF(ISNUMBER($G90),ROUND($I90*$G90,2),ROUND($I90*$F90,2)))</f>
        <v>0</v>
      </c>
      <c r="N90" s="30"/>
      <c r="O90" s="31"/>
    </row>
    <row r="91" spans="1:15" ht="15" customHeight="1" x14ac:dyDescent="0.2">
      <c r="A91" s="32" t="s">
        <v>170</v>
      </c>
      <c r="B91" s="33"/>
      <c r="C91" s="34" t="s">
        <v>171</v>
      </c>
      <c r="D91" s="35" t="s">
        <v>164</v>
      </c>
      <c r="E91" s="50"/>
      <c r="F91" s="51">
        <v>1</v>
      </c>
      <c r="G91" s="52"/>
      <c r="H91" s="39">
        <v>1</v>
      </c>
      <c r="I91" s="40"/>
      <c r="J91" s="41"/>
      <c r="K91" s="42"/>
      <c r="L91" s="42"/>
      <c r="M91" s="43">
        <f t="shared" si="11"/>
        <v>0</v>
      </c>
      <c r="N91" s="30"/>
      <c r="O91" s="31"/>
    </row>
    <row r="92" spans="1:15" ht="15" hidden="1" customHeight="1" x14ac:dyDescent="0.2">
      <c r="A92" s="65" t="s">
        <v>172</v>
      </c>
      <c r="B92" s="66"/>
      <c r="C92" s="66"/>
      <c r="D92" s="66"/>
      <c r="E92" s="66"/>
      <c r="F92" s="66"/>
      <c r="G92" s="66"/>
      <c r="H92" s="66"/>
      <c r="I92" s="67"/>
      <c r="J92" s="47"/>
      <c r="K92" s="47"/>
      <c r="L92" s="47"/>
      <c r="M92" s="48">
        <f>SUM(M$90:M$91)</f>
        <v>0</v>
      </c>
      <c r="N92" s="30"/>
      <c r="O92" s="49"/>
    </row>
    <row r="93" spans="1:15" ht="15" customHeight="1" x14ac:dyDescent="0.2">
      <c r="A93" s="32" t="s">
        <v>173</v>
      </c>
      <c r="B93" s="33"/>
      <c r="C93" s="34" t="s">
        <v>174</v>
      </c>
      <c r="D93" s="24"/>
      <c r="E93" s="25"/>
      <c r="F93" s="26"/>
      <c r="G93" s="27"/>
      <c r="H93" s="28"/>
      <c r="I93" s="27"/>
      <c r="J93" s="28"/>
      <c r="K93" s="28"/>
      <c r="L93" s="28"/>
      <c r="M93" s="29"/>
      <c r="N93" s="30"/>
      <c r="O93" s="31"/>
    </row>
    <row r="94" spans="1:15" ht="15" customHeight="1" x14ac:dyDescent="0.2">
      <c r="A94" s="32" t="s">
        <v>175</v>
      </c>
      <c r="B94" s="33"/>
      <c r="C94" s="34" t="s">
        <v>176</v>
      </c>
      <c r="D94" s="35" t="s">
        <v>28</v>
      </c>
      <c r="E94" s="36"/>
      <c r="F94" s="37">
        <v>1</v>
      </c>
      <c r="G94" s="38"/>
      <c r="H94" s="39">
        <v>1</v>
      </c>
      <c r="I94" s="40"/>
      <c r="J94" s="41"/>
      <c r="K94" s="42"/>
      <c r="L94" s="42"/>
      <c r="M94" s="43">
        <f t="shared" ref="M94:M95" si="12">IF(ISNUMBER($K94),IF(ISNUMBER($G94),ROUND($K94*$G94,2),ROUND($K94*$F94,2)),IF(ISNUMBER($G94),ROUND($I94*$G94,2),ROUND($I94*$F94,2)))</f>
        <v>0</v>
      </c>
      <c r="N94" s="30"/>
      <c r="O94" s="31"/>
    </row>
    <row r="95" spans="1:15" ht="15" customHeight="1" x14ac:dyDescent="0.2">
      <c r="A95" s="32" t="s">
        <v>177</v>
      </c>
      <c r="B95" s="33"/>
      <c r="C95" s="34" t="s">
        <v>178</v>
      </c>
      <c r="D95" s="35" t="s">
        <v>28</v>
      </c>
      <c r="E95" s="36"/>
      <c r="F95" s="37">
        <v>1</v>
      </c>
      <c r="G95" s="38"/>
      <c r="H95" s="39">
        <v>1</v>
      </c>
      <c r="I95" s="40"/>
      <c r="J95" s="41"/>
      <c r="K95" s="42"/>
      <c r="L95" s="42"/>
      <c r="M95" s="43">
        <f t="shared" si="12"/>
        <v>0</v>
      </c>
      <c r="N95" s="30"/>
      <c r="O95" s="31"/>
    </row>
    <row r="96" spans="1:15" ht="15" hidden="1" customHeight="1" x14ac:dyDescent="0.2">
      <c r="A96" s="65" t="s">
        <v>179</v>
      </c>
      <c r="B96" s="66"/>
      <c r="C96" s="66"/>
      <c r="D96" s="66"/>
      <c r="E96" s="66"/>
      <c r="F96" s="66"/>
      <c r="G96" s="66"/>
      <c r="H96" s="66"/>
      <c r="I96" s="67"/>
      <c r="J96" s="47"/>
      <c r="K96" s="47"/>
      <c r="L96" s="47"/>
      <c r="M96" s="48">
        <f>SUM(M$94:M$95)</f>
        <v>0</v>
      </c>
      <c r="N96" s="30"/>
      <c r="O96" s="49"/>
    </row>
    <row r="97" spans="1:15" ht="15" hidden="1" customHeight="1" x14ac:dyDescent="0.2">
      <c r="A97" s="65" t="s">
        <v>180</v>
      </c>
      <c r="B97" s="66"/>
      <c r="C97" s="66"/>
      <c r="D97" s="66"/>
      <c r="E97" s="66"/>
      <c r="F97" s="66"/>
      <c r="G97" s="66"/>
      <c r="H97" s="66"/>
      <c r="I97" s="67"/>
      <c r="J97" s="47"/>
      <c r="K97" s="47"/>
      <c r="L97" s="47"/>
      <c r="M97" s="48">
        <f>SUM(M$66:M$78)+M$80+SUM(M$82:M$83)+SUM(M$86:M$87)+SUM(M$90:M$91)+SUM(M$94:M$95)</f>
        <v>0</v>
      </c>
      <c r="N97" s="30"/>
      <c r="O97" s="49"/>
    </row>
    <row r="98" spans="1:15" ht="15" customHeight="1" x14ac:dyDescent="0.2">
      <c r="A98" s="32" t="s">
        <v>181</v>
      </c>
      <c r="B98" s="33"/>
      <c r="C98" s="34" t="s">
        <v>182</v>
      </c>
      <c r="D98" s="24"/>
      <c r="E98" s="25"/>
      <c r="F98" s="26"/>
      <c r="G98" s="27"/>
      <c r="H98" s="28"/>
      <c r="I98" s="27"/>
      <c r="J98" s="28"/>
      <c r="K98" s="28"/>
      <c r="L98" s="28"/>
      <c r="M98" s="29"/>
      <c r="N98" s="30"/>
      <c r="O98" s="31"/>
    </row>
    <row r="99" spans="1:15" ht="15" customHeight="1" x14ac:dyDescent="0.2">
      <c r="A99" s="32" t="s">
        <v>183</v>
      </c>
      <c r="B99" s="33"/>
      <c r="C99" s="34" t="s">
        <v>184</v>
      </c>
      <c r="D99" s="24"/>
      <c r="E99" s="25"/>
      <c r="F99" s="26"/>
      <c r="G99" s="27"/>
      <c r="H99" s="28"/>
      <c r="I99" s="27"/>
      <c r="J99" s="28"/>
      <c r="K99" s="28"/>
      <c r="L99" s="28"/>
      <c r="M99" s="29"/>
      <c r="N99" s="30"/>
      <c r="O99" s="31"/>
    </row>
    <row r="100" spans="1:15" ht="15" customHeight="1" x14ac:dyDescent="0.2">
      <c r="A100" s="32" t="s">
        <v>185</v>
      </c>
      <c r="B100" s="33"/>
      <c r="C100" s="34" t="s">
        <v>186</v>
      </c>
      <c r="D100" s="35" t="s">
        <v>28</v>
      </c>
      <c r="E100" s="36"/>
      <c r="F100" s="37">
        <v>2</v>
      </c>
      <c r="G100" s="38"/>
      <c r="H100" s="39">
        <v>1</v>
      </c>
      <c r="I100" s="40"/>
      <c r="J100" s="41"/>
      <c r="K100" s="42"/>
      <c r="L100" s="42"/>
      <c r="M100" s="43">
        <f t="shared" ref="M100:M102" si="13">IF(ISNUMBER($K100),IF(ISNUMBER($G100),ROUND($K100*$G100,2),ROUND($K100*$F100,2)),IF(ISNUMBER($G100),ROUND($I100*$G100,2),ROUND($I100*$F100,2)))</f>
        <v>0</v>
      </c>
      <c r="N100" s="30"/>
      <c r="O100" s="31"/>
    </row>
    <row r="101" spans="1:15" ht="15" customHeight="1" x14ac:dyDescent="0.2">
      <c r="A101" s="32" t="s">
        <v>187</v>
      </c>
      <c r="B101" s="33"/>
      <c r="C101" s="34" t="s">
        <v>188</v>
      </c>
      <c r="D101" s="35" t="s">
        <v>28</v>
      </c>
      <c r="E101" s="36"/>
      <c r="F101" s="37">
        <v>57</v>
      </c>
      <c r="G101" s="38"/>
      <c r="H101" s="39">
        <v>1</v>
      </c>
      <c r="I101" s="40"/>
      <c r="J101" s="41"/>
      <c r="K101" s="42"/>
      <c r="L101" s="42"/>
      <c r="M101" s="43">
        <f t="shared" si="13"/>
        <v>0</v>
      </c>
      <c r="N101" s="30"/>
      <c r="O101" s="31"/>
    </row>
    <row r="102" spans="1:15" ht="24.75" customHeight="1" x14ac:dyDescent="0.2">
      <c r="A102" s="32" t="s">
        <v>189</v>
      </c>
      <c r="B102" s="33"/>
      <c r="C102" s="34" t="s">
        <v>190</v>
      </c>
      <c r="D102" s="35" t="s">
        <v>164</v>
      </c>
      <c r="E102" s="50"/>
      <c r="F102" s="51">
        <v>1</v>
      </c>
      <c r="G102" s="52"/>
      <c r="H102" s="39">
        <v>1</v>
      </c>
      <c r="I102" s="40"/>
      <c r="J102" s="41"/>
      <c r="K102" s="42"/>
      <c r="L102" s="42"/>
      <c r="M102" s="43">
        <f t="shared" si="13"/>
        <v>0</v>
      </c>
      <c r="N102" s="30"/>
      <c r="O102" s="31"/>
    </row>
    <row r="103" spans="1:15" ht="15" hidden="1" customHeight="1" x14ac:dyDescent="0.2">
      <c r="A103" s="65" t="s">
        <v>191</v>
      </c>
      <c r="B103" s="66"/>
      <c r="C103" s="66"/>
      <c r="D103" s="66"/>
      <c r="E103" s="66"/>
      <c r="F103" s="66"/>
      <c r="G103" s="66"/>
      <c r="H103" s="66"/>
      <c r="I103" s="67"/>
      <c r="J103" s="47"/>
      <c r="K103" s="47"/>
      <c r="L103" s="47"/>
      <c r="M103" s="48">
        <f t="shared" ref="M103:M104" si="14">SUM(M$100:M$102)</f>
        <v>0</v>
      </c>
      <c r="N103" s="30"/>
      <c r="O103" s="49"/>
    </row>
    <row r="104" spans="1:15" ht="15" hidden="1" customHeight="1" x14ac:dyDescent="0.2">
      <c r="A104" s="65" t="s">
        <v>192</v>
      </c>
      <c r="B104" s="66"/>
      <c r="C104" s="66"/>
      <c r="D104" s="66"/>
      <c r="E104" s="66"/>
      <c r="F104" s="66"/>
      <c r="G104" s="66"/>
      <c r="H104" s="66"/>
      <c r="I104" s="67"/>
      <c r="J104" s="47"/>
      <c r="K104" s="47"/>
      <c r="L104" s="47"/>
      <c r="M104" s="48">
        <f t="shared" si="14"/>
        <v>0</v>
      </c>
      <c r="N104" s="30"/>
      <c r="O104" s="49"/>
    </row>
    <row r="105" spans="1:15" ht="15" customHeight="1" x14ac:dyDescent="0.2">
      <c r="A105" s="32" t="s">
        <v>193</v>
      </c>
      <c r="B105" s="33"/>
      <c r="C105" s="34" t="s">
        <v>194</v>
      </c>
      <c r="D105" s="24"/>
      <c r="E105" s="25"/>
      <c r="F105" s="26"/>
      <c r="G105" s="27"/>
      <c r="H105" s="28"/>
      <c r="I105" s="27"/>
      <c r="J105" s="28"/>
      <c r="K105" s="28"/>
      <c r="L105" s="28"/>
      <c r="M105" s="29"/>
      <c r="N105" s="30"/>
      <c r="O105" s="31"/>
    </row>
    <row r="106" spans="1:15" ht="34.5" customHeight="1" x14ac:dyDescent="0.2">
      <c r="A106" s="32" t="s">
        <v>195</v>
      </c>
      <c r="B106" s="33"/>
      <c r="C106" s="34" t="s">
        <v>196</v>
      </c>
      <c r="D106" s="35" t="s">
        <v>28</v>
      </c>
      <c r="E106" s="36"/>
      <c r="F106" s="37">
        <v>7</v>
      </c>
      <c r="G106" s="38"/>
      <c r="H106" s="39">
        <v>1</v>
      </c>
      <c r="I106" s="40"/>
      <c r="J106" s="41"/>
      <c r="K106" s="42"/>
      <c r="L106" s="42"/>
      <c r="M106" s="43">
        <f t="shared" ref="M106:M107" si="15">IF(ISNUMBER($K106),IF(ISNUMBER($G106),ROUND($K106*$G106,2),ROUND($K106*$F106,2)),IF(ISNUMBER($G106),ROUND($I106*$G106,2),ROUND($I106*$F106,2)))</f>
        <v>0</v>
      </c>
      <c r="N106" s="30"/>
      <c r="O106" s="31"/>
    </row>
    <row r="107" spans="1:15" ht="15" customHeight="1" x14ac:dyDescent="0.2">
      <c r="A107" s="32" t="s">
        <v>197</v>
      </c>
      <c r="B107" s="33"/>
      <c r="C107" s="34" t="s">
        <v>198</v>
      </c>
      <c r="D107" s="35" t="s">
        <v>28</v>
      </c>
      <c r="E107" s="36"/>
      <c r="F107" s="37">
        <v>1</v>
      </c>
      <c r="G107" s="38"/>
      <c r="H107" s="39">
        <v>1</v>
      </c>
      <c r="I107" s="40"/>
      <c r="J107" s="41"/>
      <c r="K107" s="42"/>
      <c r="L107" s="42"/>
      <c r="M107" s="43">
        <f t="shared" si="15"/>
        <v>0</v>
      </c>
      <c r="N107" s="30"/>
      <c r="O107" s="31"/>
    </row>
    <row r="108" spans="1:15" ht="15" hidden="1" customHeight="1" x14ac:dyDescent="0.2">
      <c r="A108" s="65" t="s">
        <v>199</v>
      </c>
      <c r="B108" s="66"/>
      <c r="C108" s="66"/>
      <c r="D108" s="66"/>
      <c r="E108" s="66"/>
      <c r="F108" s="66"/>
      <c r="G108" s="66"/>
      <c r="H108" s="66"/>
      <c r="I108" s="67"/>
      <c r="J108" s="47"/>
      <c r="K108" s="47"/>
      <c r="L108" s="47"/>
      <c r="M108" s="48">
        <f>SUM(M$106:M$107)</f>
        <v>0</v>
      </c>
      <c r="N108" s="30"/>
      <c r="O108" s="49"/>
    </row>
    <row r="109" spans="1:15" ht="15" hidden="1" customHeight="1" x14ac:dyDescent="0.2">
      <c r="A109" s="65" t="s">
        <v>200</v>
      </c>
      <c r="B109" s="66"/>
      <c r="C109" s="66"/>
      <c r="D109" s="66"/>
      <c r="E109" s="66"/>
      <c r="F109" s="66"/>
      <c r="G109" s="66"/>
      <c r="H109" s="66"/>
      <c r="I109" s="67"/>
      <c r="J109" s="47"/>
      <c r="K109" s="47"/>
      <c r="L109" s="47"/>
      <c r="M109" s="48">
        <f>M$51+SUM(M$53:M$54)+SUM(M$56:M$57)+SUM(M$59:M$60)+SUM(M$66:M$78)+M$80+SUM(M$82:M$83)+SUM(M$86:M$87)+SUM(M$90:M$91)+SUM(M$94:M$95)+SUM(M$100:M$102)+SUM(M$106:M$107)</f>
        <v>0</v>
      </c>
      <c r="N109" s="30"/>
      <c r="O109" s="49"/>
    </row>
    <row r="110" spans="1:15" ht="24.75" customHeight="1" x14ac:dyDescent="0.2">
      <c r="A110" s="32" t="s">
        <v>201</v>
      </c>
      <c r="B110" s="33"/>
      <c r="C110" s="34" t="s">
        <v>202</v>
      </c>
      <c r="D110" s="24"/>
      <c r="E110" s="25"/>
      <c r="F110" s="26"/>
      <c r="G110" s="27"/>
      <c r="H110" s="28"/>
      <c r="I110" s="27"/>
      <c r="J110" s="28"/>
      <c r="K110" s="28"/>
      <c r="L110" s="28"/>
      <c r="M110" s="29"/>
      <c r="N110" s="30"/>
      <c r="O110" s="31"/>
    </row>
    <row r="111" spans="1:15" ht="15" customHeight="1" x14ac:dyDescent="0.2">
      <c r="A111" s="32" t="s">
        <v>203</v>
      </c>
      <c r="B111" s="33"/>
      <c r="C111" s="34" t="s">
        <v>204</v>
      </c>
      <c r="D111" s="24"/>
      <c r="E111" s="25"/>
      <c r="F111" s="26"/>
      <c r="G111" s="27"/>
      <c r="H111" s="28"/>
      <c r="I111" s="27"/>
      <c r="J111" s="28"/>
      <c r="K111" s="28"/>
      <c r="L111" s="28"/>
      <c r="M111" s="29"/>
      <c r="N111" s="30"/>
      <c r="O111" s="31"/>
    </row>
    <row r="112" spans="1:15" ht="15" customHeight="1" x14ac:dyDescent="0.2">
      <c r="A112" s="32" t="s">
        <v>205</v>
      </c>
      <c r="B112" s="33"/>
      <c r="C112" s="34" t="s">
        <v>206</v>
      </c>
      <c r="D112" s="35" t="s">
        <v>28</v>
      </c>
      <c r="E112" s="36"/>
      <c r="F112" s="37">
        <v>1</v>
      </c>
      <c r="G112" s="38"/>
      <c r="H112" s="39">
        <v>1</v>
      </c>
      <c r="I112" s="40"/>
      <c r="J112" s="41"/>
      <c r="K112" s="42"/>
      <c r="L112" s="42"/>
      <c r="M112" s="43">
        <f t="shared" ref="M112:M115" si="16">IF(ISNUMBER($K112),IF(ISNUMBER($G112),ROUND($K112*$G112,2),ROUND($K112*$F112,2)),IF(ISNUMBER($G112),ROUND($I112*$G112,2),ROUND($I112*$F112,2)))</f>
        <v>0</v>
      </c>
      <c r="N112" s="30"/>
      <c r="O112" s="31"/>
    </row>
    <row r="113" spans="1:15" ht="15" customHeight="1" x14ac:dyDescent="0.2">
      <c r="A113" s="32" t="s">
        <v>207</v>
      </c>
      <c r="B113" s="33"/>
      <c r="C113" s="34" t="s">
        <v>208</v>
      </c>
      <c r="D113" s="35" t="s">
        <v>164</v>
      </c>
      <c r="E113" s="50"/>
      <c r="F113" s="51">
        <v>19</v>
      </c>
      <c r="G113" s="52"/>
      <c r="H113" s="39">
        <v>1</v>
      </c>
      <c r="I113" s="40"/>
      <c r="J113" s="41"/>
      <c r="K113" s="42"/>
      <c r="L113" s="42"/>
      <c r="M113" s="43">
        <f t="shared" si="16"/>
        <v>0</v>
      </c>
      <c r="N113" s="30"/>
      <c r="O113" s="31"/>
    </row>
    <row r="114" spans="1:15" ht="15" customHeight="1" x14ac:dyDescent="0.2">
      <c r="A114" s="32" t="s">
        <v>209</v>
      </c>
      <c r="B114" s="33"/>
      <c r="C114" s="34" t="s">
        <v>210</v>
      </c>
      <c r="D114" s="35" t="s">
        <v>28</v>
      </c>
      <c r="E114" s="36"/>
      <c r="F114" s="37">
        <v>1</v>
      </c>
      <c r="G114" s="38"/>
      <c r="H114" s="39">
        <v>1</v>
      </c>
      <c r="I114" s="40"/>
      <c r="J114" s="41"/>
      <c r="K114" s="42"/>
      <c r="L114" s="42"/>
      <c r="M114" s="43">
        <f t="shared" si="16"/>
        <v>0</v>
      </c>
      <c r="N114" s="30"/>
      <c r="O114" s="31"/>
    </row>
    <row r="115" spans="1:15" ht="15" customHeight="1" x14ac:dyDescent="0.2">
      <c r="A115" s="32" t="s">
        <v>211</v>
      </c>
      <c r="B115" s="33"/>
      <c r="C115" s="34" t="s">
        <v>212</v>
      </c>
      <c r="D115" s="35" t="s">
        <v>28</v>
      </c>
      <c r="E115" s="36"/>
      <c r="F115" s="37">
        <v>1</v>
      </c>
      <c r="G115" s="38"/>
      <c r="H115" s="39">
        <v>1</v>
      </c>
      <c r="I115" s="40"/>
      <c r="J115" s="41"/>
      <c r="K115" s="42"/>
      <c r="L115" s="42"/>
      <c r="M115" s="43">
        <f t="shared" si="16"/>
        <v>0</v>
      </c>
      <c r="N115" s="30"/>
      <c r="O115" s="31"/>
    </row>
    <row r="116" spans="1:15" ht="15" hidden="1" customHeight="1" x14ac:dyDescent="0.2">
      <c r="A116" s="65" t="s">
        <v>213</v>
      </c>
      <c r="B116" s="66"/>
      <c r="C116" s="66"/>
      <c r="D116" s="66"/>
      <c r="E116" s="66"/>
      <c r="F116" s="66"/>
      <c r="G116" s="66"/>
      <c r="H116" s="66"/>
      <c r="I116" s="67"/>
      <c r="J116" s="47"/>
      <c r="K116" s="47"/>
      <c r="L116" s="47"/>
      <c r="M116" s="48">
        <f>SUM(M$112:M$115)</f>
        <v>0</v>
      </c>
      <c r="N116" s="30"/>
      <c r="O116" s="49"/>
    </row>
    <row r="117" spans="1:15" ht="15" customHeight="1" x14ac:dyDescent="0.2">
      <c r="A117" s="32" t="s">
        <v>214</v>
      </c>
      <c r="B117" s="33"/>
      <c r="C117" s="34" t="s">
        <v>215</v>
      </c>
      <c r="D117" s="24"/>
      <c r="E117" s="25"/>
      <c r="F117" s="26"/>
      <c r="G117" s="27"/>
      <c r="H117" s="28"/>
      <c r="I117" s="27"/>
      <c r="J117" s="28"/>
      <c r="K117" s="28"/>
      <c r="L117" s="28"/>
      <c r="M117" s="29"/>
      <c r="N117" s="30"/>
      <c r="O117" s="31"/>
    </row>
    <row r="118" spans="1:15" ht="24.75" customHeight="1" x14ac:dyDescent="0.2">
      <c r="A118" s="32" t="s">
        <v>216</v>
      </c>
      <c r="B118" s="33"/>
      <c r="C118" s="34" t="s">
        <v>217</v>
      </c>
      <c r="D118" s="35" t="s">
        <v>28</v>
      </c>
      <c r="E118" s="36"/>
      <c r="F118" s="37">
        <v>2</v>
      </c>
      <c r="G118" s="38"/>
      <c r="H118" s="39">
        <v>1</v>
      </c>
      <c r="I118" s="40"/>
      <c r="J118" s="41"/>
      <c r="K118" s="42"/>
      <c r="L118" s="42"/>
      <c r="M118" s="43">
        <f t="shared" ref="M118:M122" si="17">IF(ISNUMBER($K118),IF(ISNUMBER($G118),ROUND($K118*$G118,2),ROUND($K118*$F118,2)),IF(ISNUMBER($G118),ROUND($I118*$G118,2),ROUND($I118*$F118,2)))</f>
        <v>0</v>
      </c>
      <c r="N118" s="30"/>
      <c r="O118" s="31"/>
    </row>
    <row r="119" spans="1:15" ht="15" customHeight="1" x14ac:dyDescent="0.2">
      <c r="A119" s="32" t="s">
        <v>218</v>
      </c>
      <c r="B119" s="33"/>
      <c r="C119" s="34" t="s">
        <v>219</v>
      </c>
      <c r="D119" s="35" t="s">
        <v>28</v>
      </c>
      <c r="E119" s="36"/>
      <c r="F119" s="37">
        <v>11</v>
      </c>
      <c r="G119" s="38"/>
      <c r="H119" s="39">
        <v>1</v>
      </c>
      <c r="I119" s="40"/>
      <c r="J119" s="41"/>
      <c r="K119" s="42"/>
      <c r="L119" s="42"/>
      <c r="M119" s="43">
        <f t="shared" si="17"/>
        <v>0</v>
      </c>
      <c r="N119" s="30"/>
      <c r="O119" s="31"/>
    </row>
    <row r="120" spans="1:15" ht="15" customHeight="1" x14ac:dyDescent="0.2">
      <c r="A120" s="32" t="s">
        <v>220</v>
      </c>
      <c r="B120" s="33"/>
      <c r="C120" s="34" t="s">
        <v>221</v>
      </c>
      <c r="D120" s="35" t="s">
        <v>28</v>
      </c>
      <c r="E120" s="36"/>
      <c r="F120" s="37">
        <v>1</v>
      </c>
      <c r="G120" s="38"/>
      <c r="H120" s="39">
        <v>1</v>
      </c>
      <c r="I120" s="40"/>
      <c r="J120" s="41"/>
      <c r="K120" s="42"/>
      <c r="L120" s="42"/>
      <c r="M120" s="43">
        <f t="shared" si="17"/>
        <v>0</v>
      </c>
      <c r="N120" s="30"/>
      <c r="O120" s="31"/>
    </row>
    <row r="121" spans="1:15" ht="15" customHeight="1" x14ac:dyDescent="0.2">
      <c r="A121" s="32" t="s">
        <v>222</v>
      </c>
      <c r="B121" s="33"/>
      <c r="C121" s="34" t="s">
        <v>223</v>
      </c>
      <c r="D121" s="35" t="s">
        <v>28</v>
      </c>
      <c r="E121" s="36"/>
      <c r="F121" s="37">
        <v>1</v>
      </c>
      <c r="G121" s="38"/>
      <c r="H121" s="39">
        <v>1</v>
      </c>
      <c r="I121" s="40"/>
      <c r="J121" s="41"/>
      <c r="K121" s="42"/>
      <c r="L121" s="42"/>
      <c r="M121" s="43">
        <f t="shared" si="17"/>
        <v>0</v>
      </c>
      <c r="N121" s="30"/>
      <c r="O121" s="31"/>
    </row>
    <row r="122" spans="1:15" ht="15" customHeight="1" x14ac:dyDescent="0.2">
      <c r="A122" s="32" t="s">
        <v>224</v>
      </c>
      <c r="B122" s="33"/>
      <c r="C122" s="34" t="s">
        <v>225</v>
      </c>
      <c r="D122" s="35" t="s">
        <v>28</v>
      </c>
      <c r="E122" s="36"/>
      <c r="F122" s="37">
        <v>1</v>
      </c>
      <c r="G122" s="38"/>
      <c r="H122" s="39">
        <v>1</v>
      </c>
      <c r="I122" s="40"/>
      <c r="J122" s="41"/>
      <c r="K122" s="42"/>
      <c r="L122" s="42"/>
      <c r="M122" s="43">
        <f t="shared" si="17"/>
        <v>0</v>
      </c>
      <c r="N122" s="30"/>
      <c r="O122" s="31"/>
    </row>
    <row r="123" spans="1:15" ht="15" hidden="1" customHeight="1" x14ac:dyDescent="0.2">
      <c r="A123" s="65" t="s">
        <v>226</v>
      </c>
      <c r="B123" s="66"/>
      <c r="C123" s="66"/>
      <c r="D123" s="66"/>
      <c r="E123" s="66"/>
      <c r="F123" s="66"/>
      <c r="G123" s="66"/>
      <c r="H123" s="66"/>
      <c r="I123" s="67"/>
      <c r="J123" s="47"/>
      <c r="K123" s="47"/>
      <c r="L123" s="47"/>
      <c r="M123" s="48">
        <f>SUM(M$118:M$122)</f>
        <v>0</v>
      </c>
      <c r="N123" s="30"/>
      <c r="O123" s="49"/>
    </row>
    <row r="124" spans="1:15" ht="24.75" customHeight="1" x14ac:dyDescent="0.2">
      <c r="A124" s="32" t="s">
        <v>227</v>
      </c>
      <c r="B124" s="33"/>
      <c r="C124" s="34" t="s">
        <v>228</v>
      </c>
      <c r="D124" s="24"/>
      <c r="E124" s="25"/>
      <c r="F124" s="26"/>
      <c r="G124" s="27"/>
      <c r="H124" s="28"/>
      <c r="I124" s="27"/>
      <c r="J124" s="28"/>
      <c r="K124" s="28"/>
      <c r="L124" s="28"/>
      <c r="M124" s="29"/>
      <c r="N124" s="30"/>
      <c r="O124" s="31"/>
    </row>
    <row r="125" spans="1:15" ht="15" customHeight="1" x14ac:dyDescent="0.2">
      <c r="A125" s="32" t="s">
        <v>229</v>
      </c>
      <c r="B125" s="33"/>
      <c r="C125" s="34" t="s">
        <v>230</v>
      </c>
      <c r="D125" s="35" t="s">
        <v>164</v>
      </c>
      <c r="E125" s="50"/>
      <c r="F125" s="51">
        <v>2</v>
      </c>
      <c r="G125" s="52"/>
      <c r="H125" s="39">
        <v>1</v>
      </c>
      <c r="I125" s="40"/>
      <c r="J125" s="41"/>
      <c r="K125" s="42"/>
      <c r="L125" s="42"/>
      <c r="M125" s="43">
        <f t="shared" ref="M125:M127" si="18">IF(ISNUMBER($K125),IF(ISNUMBER($G125),ROUND($K125*$G125,2),ROUND($K125*$F125,2)),IF(ISNUMBER($G125),ROUND($I125*$G125,2),ROUND($I125*$F125,2)))</f>
        <v>0</v>
      </c>
      <c r="N125" s="30"/>
      <c r="O125" s="31"/>
    </row>
    <row r="126" spans="1:15" ht="15" customHeight="1" x14ac:dyDescent="0.2">
      <c r="A126" s="32" t="s">
        <v>231</v>
      </c>
      <c r="B126" s="33"/>
      <c r="C126" s="34" t="s">
        <v>232</v>
      </c>
      <c r="D126" s="35" t="s">
        <v>28</v>
      </c>
      <c r="E126" s="36"/>
      <c r="F126" s="37">
        <v>1</v>
      </c>
      <c r="G126" s="38"/>
      <c r="H126" s="39">
        <v>1</v>
      </c>
      <c r="I126" s="40"/>
      <c r="J126" s="41"/>
      <c r="K126" s="42"/>
      <c r="L126" s="42"/>
      <c r="M126" s="43">
        <f t="shared" si="18"/>
        <v>0</v>
      </c>
      <c r="N126" s="30"/>
      <c r="O126" s="31"/>
    </row>
    <row r="127" spans="1:15" ht="15" customHeight="1" x14ac:dyDescent="0.2">
      <c r="A127" s="32" t="s">
        <v>233</v>
      </c>
      <c r="B127" s="33"/>
      <c r="C127" s="34" t="s">
        <v>234</v>
      </c>
      <c r="D127" s="35" t="s">
        <v>28</v>
      </c>
      <c r="E127" s="36"/>
      <c r="F127" s="37">
        <v>1</v>
      </c>
      <c r="G127" s="38"/>
      <c r="H127" s="39">
        <v>1</v>
      </c>
      <c r="I127" s="40"/>
      <c r="J127" s="41"/>
      <c r="K127" s="42"/>
      <c r="L127" s="42"/>
      <c r="M127" s="43">
        <f t="shared" si="18"/>
        <v>0</v>
      </c>
      <c r="N127" s="30"/>
      <c r="O127" s="31"/>
    </row>
    <row r="128" spans="1:15" ht="15" hidden="1" customHeight="1" x14ac:dyDescent="0.2">
      <c r="A128" s="65" t="s">
        <v>235</v>
      </c>
      <c r="B128" s="66"/>
      <c r="C128" s="66"/>
      <c r="D128" s="66"/>
      <c r="E128" s="66"/>
      <c r="F128" s="66"/>
      <c r="G128" s="66"/>
      <c r="H128" s="66"/>
      <c r="I128" s="67"/>
      <c r="J128" s="47"/>
      <c r="K128" s="47"/>
      <c r="L128" s="47"/>
      <c r="M128" s="48">
        <f>SUM(M$125:M$127)</f>
        <v>0</v>
      </c>
      <c r="N128" s="30"/>
      <c r="O128" s="49"/>
    </row>
    <row r="129" spans="1:15" ht="15" customHeight="1" x14ac:dyDescent="0.2">
      <c r="A129" s="32" t="s">
        <v>236</v>
      </c>
      <c r="B129" s="33"/>
      <c r="C129" s="34" t="s">
        <v>237</v>
      </c>
      <c r="D129" s="24"/>
      <c r="E129" s="25"/>
      <c r="F129" s="26"/>
      <c r="G129" s="27"/>
      <c r="H129" s="28"/>
      <c r="I129" s="27"/>
      <c r="J129" s="28"/>
      <c r="K129" s="28"/>
      <c r="L129" s="28"/>
      <c r="M129" s="29"/>
      <c r="N129" s="30"/>
      <c r="O129" s="31"/>
    </row>
    <row r="130" spans="1:15" ht="15" customHeight="1" x14ac:dyDescent="0.2">
      <c r="A130" s="32" t="s">
        <v>238</v>
      </c>
      <c r="B130" s="33"/>
      <c r="C130" s="34" t="s">
        <v>239</v>
      </c>
      <c r="D130" s="35" t="s">
        <v>28</v>
      </c>
      <c r="E130" s="36"/>
      <c r="F130" s="37">
        <v>3</v>
      </c>
      <c r="G130" s="38"/>
      <c r="H130" s="39">
        <v>1</v>
      </c>
      <c r="I130" s="40"/>
      <c r="J130" s="41"/>
      <c r="K130" s="42"/>
      <c r="L130" s="42"/>
      <c r="M130" s="43">
        <f t="shared" ref="M130:M135" si="19">IF(ISNUMBER($K130),IF(ISNUMBER($G130),ROUND($K130*$G130,2),ROUND($K130*$F130,2)),IF(ISNUMBER($G130),ROUND($I130*$G130,2),ROUND($I130*$F130,2)))</f>
        <v>0</v>
      </c>
      <c r="N130" s="30"/>
      <c r="O130" s="31"/>
    </row>
    <row r="131" spans="1:15" ht="15" customHeight="1" x14ac:dyDescent="0.2">
      <c r="A131" s="32" t="s">
        <v>240</v>
      </c>
      <c r="B131" s="33"/>
      <c r="C131" s="34" t="s">
        <v>241</v>
      </c>
      <c r="D131" s="35" t="s">
        <v>164</v>
      </c>
      <c r="E131" s="50"/>
      <c r="F131" s="51">
        <v>3</v>
      </c>
      <c r="G131" s="52"/>
      <c r="H131" s="39">
        <v>1</v>
      </c>
      <c r="I131" s="40"/>
      <c r="J131" s="41"/>
      <c r="K131" s="42"/>
      <c r="L131" s="42"/>
      <c r="M131" s="43">
        <f t="shared" si="19"/>
        <v>0</v>
      </c>
      <c r="N131" s="30"/>
      <c r="O131" s="31"/>
    </row>
    <row r="132" spans="1:15" ht="15" customHeight="1" x14ac:dyDescent="0.2">
      <c r="A132" s="32" t="s">
        <v>242</v>
      </c>
      <c r="B132" s="33"/>
      <c r="C132" s="34" t="s">
        <v>243</v>
      </c>
      <c r="D132" s="35" t="s">
        <v>28</v>
      </c>
      <c r="E132" s="36"/>
      <c r="F132" s="37">
        <v>3</v>
      </c>
      <c r="G132" s="38"/>
      <c r="H132" s="39">
        <v>1</v>
      </c>
      <c r="I132" s="40"/>
      <c r="J132" s="41"/>
      <c r="K132" s="42"/>
      <c r="L132" s="42"/>
      <c r="M132" s="43">
        <f t="shared" si="19"/>
        <v>0</v>
      </c>
      <c r="N132" s="30"/>
      <c r="O132" s="31"/>
    </row>
    <row r="133" spans="1:15" ht="15" customHeight="1" x14ac:dyDescent="0.2">
      <c r="A133" s="32" t="s">
        <v>244</v>
      </c>
      <c r="B133" s="33"/>
      <c r="C133" s="34" t="s">
        <v>245</v>
      </c>
      <c r="D133" s="35" t="s">
        <v>164</v>
      </c>
      <c r="E133" s="50"/>
      <c r="F133" s="51">
        <v>2</v>
      </c>
      <c r="G133" s="52"/>
      <c r="H133" s="39">
        <v>1</v>
      </c>
      <c r="I133" s="40"/>
      <c r="J133" s="41"/>
      <c r="K133" s="42"/>
      <c r="L133" s="42"/>
      <c r="M133" s="43">
        <f t="shared" si="19"/>
        <v>0</v>
      </c>
      <c r="N133" s="30"/>
      <c r="O133" s="31"/>
    </row>
    <row r="134" spans="1:15" ht="15" customHeight="1" x14ac:dyDescent="0.2">
      <c r="A134" s="32" t="s">
        <v>246</v>
      </c>
      <c r="B134" s="33"/>
      <c r="C134" s="34" t="s">
        <v>232</v>
      </c>
      <c r="D134" s="35" t="s">
        <v>28</v>
      </c>
      <c r="E134" s="36"/>
      <c r="F134" s="37">
        <v>1</v>
      </c>
      <c r="G134" s="38"/>
      <c r="H134" s="39">
        <v>1</v>
      </c>
      <c r="I134" s="40"/>
      <c r="J134" s="41"/>
      <c r="K134" s="42"/>
      <c r="L134" s="42"/>
      <c r="M134" s="43">
        <f t="shared" si="19"/>
        <v>0</v>
      </c>
      <c r="N134" s="30"/>
      <c r="O134" s="31"/>
    </row>
    <row r="135" spans="1:15" ht="15" customHeight="1" x14ac:dyDescent="0.2">
      <c r="A135" s="32" t="s">
        <v>247</v>
      </c>
      <c r="B135" s="33"/>
      <c r="C135" s="34" t="s">
        <v>248</v>
      </c>
      <c r="D135" s="35" t="s">
        <v>28</v>
      </c>
      <c r="E135" s="36"/>
      <c r="F135" s="37">
        <v>1</v>
      </c>
      <c r="G135" s="38"/>
      <c r="H135" s="39">
        <v>1</v>
      </c>
      <c r="I135" s="40"/>
      <c r="J135" s="41"/>
      <c r="K135" s="42"/>
      <c r="L135" s="42"/>
      <c r="M135" s="43">
        <f t="shared" si="19"/>
        <v>0</v>
      </c>
      <c r="N135" s="30"/>
      <c r="O135" s="31"/>
    </row>
    <row r="136" spans="1:15" ht="15" hidden="1" customHeight="1" x14ac:dyDescent="0.2">
      <c r="A136" s="65" t="s">
        <v>249</v>
      </c>
      <c r="B136" s="66"/>
      <c r="C136" s="66"/>
      <c r="D136" s="66"/>
      <c r="E136" s="66"/>
      <c r="F136" s="66"/>
      <c r="G136" s="66"/>
      <c r="H136" s="66"/>
      <c r="I136" s="67"/>
      <c r="J136" s="47"/>
      <c r="K136" s="47"/>
      <c r="L136" s="47"/>
      <c r="M136" s="48">
        <f>SUM(M$130:M$135)</f>
        <v>0</v>
      </c>
      <c r="N136" s="30"/>
      <c r="O136" s="49"/>
    </row>
    <row r="137" spans="1:15" ht="15" customHeight="1" x14ac:dyDescent="0.2">
      <c r="A137" s="32" t="s">
        <v>250</v>
      </c>
      <c r="B137" s="33"/>
      <c r="C137" s="34" t="s">
        <v>251</v>
      </c>
      <c r="D137" s="24"/>
      <c r="E137" s="25"/>
      <c r="F137" s="26"/>
      <c r="G137" s="27"/>
      <c r="H137" s="28"/>
      <c r="I137" s="27"/>
      <c r="J137" s="28"/>
      <c r="K137" s="28"/>
      <c r="L137" s="28"/>
      <c r="M137" s="29"/>
      <c r="N137" s="30"/>
      <c r="O137" s="31"/>
    </row>
    <row r="138" spans="1:15" ht="15" customHeight="1" x14ac:dyDescent="0.2">
      <c r="A138" s="32" t="s">
        <v>252</v>
      </c>
      <c r="B138" s="33"/>
      <c r="C138" s="34" t="s">
        <v>253</v>
      </c>
      <c r="D138" s="35" t="s">
        <v>28</v>
      </c>
      <c r="E138" s="36"/>
      <c r="F138" s="37">
        <v>1</v>
      </c>
      <c r="G138" s="38"/>
      <c r="H138" s="39">
        <v>1</v>
      </c>
      <c r="I138" s="40"/>
      <c r="J138" s="41"/>
      <c r="K138" s="42"/>
      <c r="L138" s="42"/>
      <c r="M138" s="43">
        <f t="shared" ref="M138:M140" si="20">IF(ISNUMBER($K138),IF(ISNUMBER($G138),ROUND($K138*$G138,2),ROUND($K138*$F138,2)),IF(ISNUMBER($G138),ROUND($I138*$G138,2),ROUND($I138*$F138,2)))</f>
        <v>0</v>
      </c>
      <c r="N138" s="30"/>
      <c r="O138" s="31"/>
    </row>
    <row r="139" spans="1:15" ht="15" customHeight="1" x14ac:dyDescent="0.2">
      <c r="A139" s="32" t="s">
        <v>254</v>
      </c>
      <c r="B139" s="33"/>
      <c r="C139" s="34" t="s">
        <v>255</v>
      </c>
      <c r="D139" s="35" t="s">
        <v>28</v>
      </c>
      <c r="E139" s="36"/>
      <c r="F139" s="37">
        <v>1</v>
      </c>
      <c r="G139" s="38"/>
      <c r="H139" s="39">
        <v>1</v>
      </c>
      <c r="I139" s="40"/>
      <c r="J139" s="41"/>
      <c r="K139" s="42"/>
      <c r="L139" s="42"/>
      <c r="M139" s="43">
        <f t="shared" si="20"/>
        <v>0</v>
      </c>
      <c r="N139" s="30"/>
      <c r="O139" s="31"/>
    </row>
    <row r="140" spans="1:15" ht="24.75" customHeight="1" x14ac:dyDescent="0.2">
      <c r="A140" s="32" t="s">
        <v>256</v>
      </c>
      <c r="B140" s="33"/>
      <c r="C140" s="34" t="s">
        <v>257</v>
      </c>
      <c r="D140" s="35" t="s">
        <v>28</v>
      </c>
      <c r="E140" s="36"/>
      <c r="F140" s="37">
        <v>1</v>
      </c>
      <c r="G140" s="38"/>
      <c r="H140" s="39">
        <v>1</v>
      </c>
      <c r="I140" s="40"/>
      <c r="J140" s="41"/>
      <c r="K140" s="42"/>
      <c r="L140" s="42"/>
      <c r="M140" s="43">
        <f t="shared" si="20"/>
        <v>0</v>
      </c>
      <c r="N140" s="30"/>
      <c r="O140" s="31"/>
    </row>
    <row r="141" spans="1:15" ht="15" hidden="1" customHeight="1" x14ac:dyDescent="0.2">
      <c r="A141" s="65" t="s">
        <v>258</v>
      </c>
      <c r="B141" s="66"/>
      <c r="C141" s="66"/>
      <c r="D141" s="66"/>
      <c r="E141" s="66"/>
      <c r="F141" s="66"/>
      <c r="G141" s="66"/>
      <c r="H141" s="66"/>
      <c r="I141" s="67"/>
      <c r="J141" s="47"/>
      <c r="K141" s="47"/>
      <c r="L141" s="47"/>
      <c r="M141" s="48">
        <f>SUM(M$138:M$140)</f>
        <v>0</v>
      </c>
      <c r="N141" s="30"/>
      <c r="O141" s="49"/>
    </row>
    <row r="142" spans="1:15" ht="15" hidden="1" customHeight="1" x14ac:dyDescent="0.2">
      <c r="A142" s="65" t="s">
        <v>259</v>
      </c>
      <c r="B142" s="66"/>
      <c r="C142" s="66"/>
      <c r="D142" s="66"/>
      <c r="E142" s="66"/>
      <c r="F142" s="66"/>
      <c r="G142" s="66"/>
      <c r="H142" s="66"/>
      <c r="I142" s="67"/>
      <c r="J142" s="47"/>
      <c r="K142" s="47"/>
      <c r="L142" s="47"/>
      <c r="M142" s="48">
        <f>SUM(M$112:M$115)+SUM(M$118:M$122)+SUM(M$125:M$127)+SUM(M$130:M$135)+SUM(M$138:M$140)</f>
        <v>0</v>
      </c>
      <c r="N142" s="30"/>
      <c r="O142" s="49"/>
    </row>
    <row r="143" spans="1:15" ht="15" customHeight="1" x14ac:dyDescent="0.2">
      <c r="A143" s="65" t="s">
        <v>260</v>
      </c>
      <c r="B143" s="66"/>
      <c r="C143" s="66"/>
      <c r="D143" s="66"/>
      <c r="E143" s="66"/>
      <c r="F143" s="66"/>
      <c r="G143" s="66"/>
      <c r="H143" s="66"/>
      <c r="I143" s="67"/>
      <c r="J143" s="47"/>
      <c r="K143" s="47"/>
      <c r="L143" s="47"/>
      <c r="M143" s="48">
        <f>M$51+SUM(M$53:M$54)+SUM(M$56:M$57)+SUM(M$59:M$60)+SUM(M$66:M$78)+M$80+SUM(M$82:M$83)+SUM(M$86:M$87)+SUM(M$90:M$91)+SUM(M$94:M$95)+SUM(M$100:M$102)+SUM(M$106:M$107)+SUM(M$112:M$115)+SUM(M$118:M$122)+SUM(M$125:M$127)+SUM(M$130:M$135)+SUM(M$138:M$140)</f>
        <v>0</v>
      </c>
      <c r="N143" s="30"/>
      <c r="O143" s="49"/>
    </row>
    <row r="144" spans="1:15" ht="18" customHeight="1" x14ac:dyDescent="0.2">
      <c r="A144" s="32" t="s">
        <v>261</v>
      </c>
      <c r="B144" s="33"/>
      <c r="C144" s="34" t="s">
        <v>262</v>
      </c>
      <c r="D144" s="24"/>
      <c r="E144" s="25"/>
      <c r="F144" s="26"/>
      <c r="G144" s="27"/>
      <c r="H144" s="28"/>
      <c r="I144" s="27"/>
      <c r="J144" s="28"/>
      <c r="K144" s="28"/>
      <c r="L144" s="28"/>
      <c r="M144" s="29"/>
      <c r="N144" s="30"/>
      <c r="O144" s="31"/>
    </row>
    <row r="145" spans="1:15" ht="34.5" customHeight="1" x14ac:dyDescent="0.2">
      <c r="A145" s="32" t="s">
        <v>263</v>
      </c>
      <c r="B145" s="33"/>
      <c r="C145" s="34" t="s">
        <v>264</v>
      </c>
      <c r="D145" s="35" t="s">
        <v>28</v>
      </c>
      <c r="E145" s="36"/>
      <c r="F145" s="37">
        <v>1</v>
      </c>
      <c r="G145" s="38"/>
      <c r="H145" s="39">
        <v>1</v>
      </c>
      <c r="I145" s="40"/>
      <c r="J145" s="41"/>
      <c r="K145" s="42"/>
      <c r="L145" s="42"/>
      <c r="M145" s="43">
        <f>IF(ISNUMBER($K145),IF(ISNUMBER($G145),ROUND($K145*$G145,2),ROUND($K145*$F145,2)),IF(ISNUMBER($G145),ROUND($I145*$G145,2),ROUND($I145*$F145,2)))</f>
        <v>0</v>
      </c>
      <c r="N145" s="30"/>
      <c r="O145" s="31"/>
    </row>
    <row r="146" spans="1:15" ht="15" customHeight="1" x14ac:dyDescent="0.2">
      <c r="A146" s="65" t="s">
        <v>265</v>
      </c>
      <c r="B146" s="66"/>
      <c r="C146" s="66"/>
      <c r="D146" s="66"/>
      <c r="E146" s="66"/>
      <c r="F146" s="66"/>
      <c r="G146" s="66"/>
      <c r="H146" s="66"/>
      <c r="I146" s="67"/>
      <c r="J146" s="47"/>
      <c r="K146" s="47"/>
      <c r="L146" s="47"/>
      <c r="M146" s="48">
        <f>M$145</f>
        <v>0</v>
      </c>
      <c r="N146" s="30"/>
      <c r="O146" s="49"/>
    </row>
    <row r="147" spans="1:15" ht="18" customHeight="1" x14ac:dyDescent="0.2">
      <c r="A147" s="32" t="s">
        <v>266</v>
      </c>
      <c r="B147" s="33"/>
      <c r="C147" s="34" t="s">
        <v>267</v>
      </c>
      <c r="D147" s="35" t="s">
        <v>268</v>
      </c>
      <c r="E147" s="50"/>
      <c r="F147" s="51">
        <v>1</v>
      </c>
      <c r="G147" s="52"/>
      <c r="H147" s="39">
        <v>1</v>
      </c>
      <c r="I147" s="40"/>
      <c r="J147" s="41"/>
      <c r="K147" s="42"/>
      <c r="L147" s="42"/>
      <c r="M147" s="43">
        <f>IF(ISNUMBER($K147),IF(ISNUMBER($G147),ROUND($K147*$G147,2),ROUND($K147*$F147,2)),IF(ISNUMBER($G147),ROUND($I147*$G147,2),ROUND($I147*$F147,2)))</f>
        <v>0</v>
      </c>
      <c r="N147" s="30"/>
      <c r="O147" s="31"/>
    </row>
    <row r="148" spans="1:15" ht="15" customHeight="1" x14ac:dyDescent="0.2">
      <c r="A148" s="90" t="s">
        <v>269</v>
      </c>
      <c r="B148" s="90"/>
      <c r="C148" s="90"/>
      <c r="D148" s="90"/>
      <c r="E148" s="90"/>
      <c r="F148" s="90"/>
      <c r="G148" s="90"/>
      <c r="H148" s="90"/>
      <c r="I148" s="90"/>
      <c r="J148" s="63"/>
      <c r="K148" s="63"/>
      <c r="L148" s="63"/>
      <c r="M148" s="53">
        <f>SUM(M$14:M$18)+SUM(M$21:M$24)+M$28+M$30+SUM(M$32:M$36)+SUM(M$38:M$41)+SUM(M$44:M$45)+M$47+M$51+SUM(M$53:M$54)+SUM(M$56:M$57)+SUM(M$59:M$60)+SUM(M$66:M$78)+M$80+SUM(M$82:M$83)+SUM(M$86:M$87)+SUM(M$90:M$91)+SUM(M$94:M$95)+SUM(M$100:M$102)+SUM(M$106:M$107)+SUM(M$112:M$115)+SUM(M$118:M$122)+SUM(M$125:M$127)+SUM(M$130:M$135)+SUM(M$138:M$140)+M$145+M$147</f>
        <v>0</v>
      </c>
      <c r="N148" s="30"/>
      <c r="O148" s="54"/>
    </row>
    <row r="149" spans="1:15" ht="15" customHeight="1" x14ac:dyDescent="0.2">
      <c r="A149" s="90" t="s">
        <v>270</v>
      </c>
      <c r="B149" s="90"/>
      <c r="C149" s="90"/>
      <c r="D149" s="90"/>
      <c r="E149" s="90"/>
      <c r="F149" s="90"/>
      <c r="G149" s="90"/>
      <c r="H149" s="90"/>
      <c r="I149" s="90"/>
      <c r="J149" s="63"/>
      <c r="K149" s="63"/>
      <c r="L149" s="63"/>
      <c r="M149" s="53">
        <f>(SUMIF($H$11:$H$147,1,$M$11:$M$147))*0.2</f>
        <v>0</v>
      </c>
      <c r="N149" s="30"/>
      <c r="O149" s="54"/>
    </row>
    <row r="150" spans="1:15" ht="15" customHeight="1" x14ac:dyDescent="0.2">
      <c r="A150" s="90" t="s">
        <v>271</v>
      </c>
      <c r="B150" s="90"/>
      <c r="C150" s="90"/>
      <c r="D150" s="90"/>
      <c r="E150" s="90"/>
      <c r="F150" s="90"/>
      <c r="G150" s="90"/>
      <c r="H150" s="90"/>
      <c r="I150" s="90"/>
      <c r="J150" s="63"/>
      <c r="K150" s="63"/>
      <c r="L150" s="63"/>
      <c r="M150" s="53">
        <f>SUM(M$148:M$149)</f>
        <v>0</v>
      </c>
      <c r="N150" s="30"/>
      <c r="O150" s="54"/>
    </row>
    <row r="153" spans="1:15" ht="15.75" customHeight="1" x14ac:dyDescent="0.2">
      <c r="A153" s="91" t="s">
        <v>272</v>
      </c>
      <c r="B153" s="92"/>
      <c r="C153" s="93"/>
      <c r="D153" s="55"/>
      <c r="F153" s="55"/>
      <c r="H153" s="55"/>
      <c r="I153" s="56"/>
      <c r="M153" s="55"/>
      <c r="O153" s="57"/>
    </row>
    <row r="154" spans="1:15" ht="15" customHeight="1" x14ac:dyDescent="0.2">
      <c r="A154" s="58" t="s">
        <v>273</v>
      </c>
      <c r="B154" s="59"/>
      <c r="C154" s="60">
        <v>0.2</v>
      </c>
      <c r="D154" s="55"/>
      <c r="F154" s="55"/>
      <c r="H154" s="55"/>
      <c r="I154" s="56"/>
      <c r="M154" s="55"/>
      <c r="O154" s="61"/>
    </row>
  </sheetData>
  <sheetProtection algorithmName="SHA-512" hashValue="Qp7h5H8FCngVoLw62G5H6f63Iqzmmxf8Gq+u+21WLqSj7IxEFye6IAfBrFqsZSjRze9T5KskN5wG6Lj6KbN2uA==" saltValue="QO1Q4N8zSLVUAxleGZjoFYD/4pGCohwU77C4FSTaUhJm8zGPmhMsnv/DMnPiE8lerH3O5g8QW7FSoJeSNx7ddA==" spinCount="100000" sheet="1" objects="1" scenarios="1"/>
  <mergeCells count="42">
    <mergeCell ref="A148:I148"/>
    <mergeCell ref="A153:C153"/>
    <mergeCell ref="A150:I150"/>
    <mergeCell ref="A149:I149"/>
    <mergeCell ref="A136:I136"/>
    <mergeCell ref="A142:I142"/>
    <mergeCell ref="A141:I141"/>
    <mergeCell ref="A143:I143"/>
    <mergeCell ref="A146:I146"/>
    <mergeCell ref="A55:I55"/>
    <mergeCell ref="A61:I61"/>
    <mergeCell ref="A123:I123"/>
    <mergeCell ref="A128:I128"/>
    <mergeCell ref="A108:I108"/>
    <mergeCell ref="A109:I109"/>
    <mergeCell ref="A116:I116"/>
    <mergeCell ref="A97:I97"/>
    <mergeCell ref="A103:I103"/>
    <mergeCell ref="A104:I104"/>
    <mergeCell ref="A79:I79"/>
    <mergeCell ref="A81:I81"/>
    <mergeCell ref="A84:I84"/>
    <mergeCell ref="A96:I96"/>
    <mergeCell ref="A92:I92"/>
    <mergeCell ref="A88:I88"/>
    <mergeCell ref="C3:M3"/>
    <mergeCell ref="N1:N3"/>
    <mergeCell ref="C1:M1"/>
    <mergeCell ref="C2:M2"/>
    <mergeCell ref="A1:A3"/>
    <mergeCell ref="A25:I25"/>
    <mergeCell ref="A19:I19"/>
    <mergeCell ref="D9:N9"/>
    <mergeCell ref="A7:C7"/>
    <mergeCell ref="I4:M4"/>
    <mergeCell ref="A4:G4"/>
    <mergeCell ref="A6:C6"/>
    <mergeCell ref="A37:I37"/>
    <mergeCell ref="A42:I42"/>
    <mergeCell ref="A46:I46"/>
    <mergeCell ref="A48:I48"/>
    <mergeCell ref="A26:I26"/>
  </mergeCells>
  <pageMargins left="0" right="0" top="0" bottom="0" header="0" footer="0"/>
  <pageSetup useFirstPageNumber="1"/>
  <ignoredErrors>
    <ignoredError sqref="A1:O3 A5:O154 A4:M4 O4" evalError="1" twoDigitTextYear="1" numberStoredAsText="1" formula="1" formulaRange="1" unlockedFormula="1" emptyCellReference="1" listDataValidation="1" calculatedColumn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03  CORPS D_ETAT TECHNI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Kai Jensen</cp:lastModifiedBy>
  <cp:revision/>
  <dcterms:created xsi:type="dcterms:W3CDTF">2025-10-15T12:47:24Z</dcterms:created>
  <dcterms:modified xsi:type="dcterms:W3CDTF">2025-10-21T17:56:32Z</dcterms:modified>
  <cp:category/>
  <cp:contentStatus/>
</cp:coreProperties>
</file>